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ysk G\Projekty\GWL 2.0\2019\04 Rynek pracy_OK\"/>
    </mc:Choice>
  </mc:AlternateContent>
  <bookViews>
    <workbookView minimized="1" xWindow="0" yWindow="0" windowWidth="28800" windowHeight="12330" tabRatio="709"/>
  </bookViews>
  <sheets>
    <sheet name="Przeciętne mies. wynagrodzenie" sheetId="26" r:id="rId1"/>
  </sheets>
  <definedNames>
    <definedName name="_xlnm.Print_Area" localSheetId="0">'Przeciętne mies. wynagrodzenie'!$A$2:$T$79</definedName>
  </definedNames>
  <calcPr calcId="152511"/>
</workbook>
</file>

<file path=xl/calcChain.xml><?xml version="1.0" encoding="utf-8"?>
<calcChain xmlns="http://schemas.openxmlformats.org/spreadsheetml/2006/main">
  <c r="R12" i="26" l="1"/>
  <c r="D15" i="26"/>
  <c r="E15" i="26"/>
  <c r="F15" i="26"/>
  <c r="G15" i="26"/>
  <c r="H15" i="26"/>
  <c r="I15" i="26"/>
  <c r="J15" i="26"/>
  <c r="D16" i="26"/>
  <c r="E16" i="26"/>
  <c r="F16" i="26"/>
  <c r="G16" i="26"/>
  <c r="H16" i="26"/>
  <c r="I16" i="26"/>
  <c r="J16" i="26"/>
  <c r="B13" i="26"/>
  <c r="B15" i="26" s="1"/>
  <c r="C13" i="26"/>
  <c r="C15" i="26" s="1"/>
  <c r="R13" i="26" l="1"/>
  <c r="R14" i="26"/>
  <c r="Q16" i="26"/>
  <c r="Q15" i="26"/>
  <c r="P16" i="26"/>
  <c r="R16" i="26" s="1"/>
  <c r="O16" i="26"/>
  <c r="N16" i="26"/>
  <c r="M16" i="26"/>
  <c r="L16" i="26"/>
  <c r="K16" i="26"/>
  <c r="P15" i="26"/>
  <c r="O15" i="26"/>
  <c r="N15" i="26"/>
  <c r="M15" i="26"/>
  <c r="L15" i="26"/>
  <c r="K15" i="26"/>
  <c r="R15" i="26" l="1"/>
  <c r="P10" i="26"/>
  <c r="P9" i="26"/>
  <c r="R7" i="26" l="1"/>
  <c r="R8" i="26"/>
  <c r="R6" i="26"/>
  <c r="O10" i="26" l="1"/>
  <c r="R10" i="26" s="1"/>
  <c r="O9" i="26"/>
  <c r="R9" i="26" s="1"/>
  <c r="N9" i="26" l="1"/>
  <c r="N10" i="26"/>
  <c r="C10" i="26" l="1"/>
  <c r="D10" i="26"/>
  <c r="E10" i="26"/>
  <c r="F10" i="26"/>
  <c r="G10" i="26"/>
  <c r="H10" i="26"/>
  <c r="I10" i="26"/>
  <c r="J10" i="26"/>
  <c r="K10" i="26"/>
  <c r="L10" i="26"/>
  <c r="M10" i="26"/>
  <c r="B10" i="26"/>
  <c r="C9" i="26"/>
  <c r="D9" i="26"/>
  <c r="E9" i="26"/>
  <c r="F9" i="26"/>
  <c r="G9" i="26"/>
  <c r="H9" i="26"/>
  <c r="I9" i="26"/>
  <c r="J9" i="26"/>
  <c r="K9" i="26"/>
  <c r="L9" i="26"/>
  <c r="M9" i="26"/>
  <c r="B9" i="26"/>
</calcChain>
</file>

<file path=xl/sharedStrings.xml><?xml version="1.0" encoding="utf-8"?>
<sst xmlns="http://schemas.openxmlformats.org/spreadsheetml/2006/main" count="35" uniqueCount="20">
  <si>
    <t>Gdańsk</t>
  </si>
  <si>
    <t>Polska</t>
  </si>
  <si>
    <t>Źródło: Referat Badań i Analiz Społeczno-Gospodarczych, WPG na podstawie Bank Danych Lokalnych, GUS</t>
  </si>
  <si>
    <t>woj. pomorskie</t>
  </si>
  <si>
    <t>Przeciętne miesięczne wynagrodzenia brutto w relacji do średniej województwa (pomorskie=100)</t>
  </si>
  <si>
    <t>Przeciętne miesięczne wynagrodzenia brutto w relacji do średniej krajowej (Polska=100)</t>
  </si>
  <si>
    <t>&lt;- zmiana w p.p.</t>
  </si>
  <si>
    <t>zmiana r./r. %</t>
  </si>
  <si>
    <t>WYSZCZEGÓLNIENIE</t>
  </si>
  <si>
    <t>Przeciętne miesięczne wynagrodzenie brutto ogółem oraz w sektorze przedsiębiorstw (w zł)</t>
  </si>
  <si>
    <t>Przeciętne miesięczne wynagrodzenia brutto w sektorze przedsiębiorstw w relacji do średniej województwa (pomorskie=100)</t>
  </si>
  <si>
    <t>Przeciętne miesięczne wynagrodzenia brutto w sektorze przedsiębiorstw w relacji do średniej krajowej (Polska=100)</t>
  </si>
  <si>
    <t>-</t>
  </si>
  <si>
    <t>Przeciętne miesięczne wynagrodzenie brutto*</t>
  </si>
  <si>
    <t>Przeciętne miesięczne wynagrodzenie brutto w sektorze przedsiębiorstw**</t>
  </si>
  <si>
    <t>** Dane dotyczą podmiotów gospodarczych, w których liczba pracujących przekracza 9 osób.</t>
  </si>
  <si>
    <t>.</t>
  </si>
  <si>
    <t>Źródło: Opracowanie własne referat Badań i Analiz Społeczno-Gospodarczych, UMG na podstawie danych Banku Danych Lokalnych, GUS.</t>
  </si>
  <si>
    <t>* Dane dotyczą podmiotów gospodarczych, w których liczba pracujących przekracza 9 osób. Przeciętne miesięczne wynagrodzenie (nominalne) przypadające na 1 zatrudnionego obliczono przyjmując: 1. wynagrodzenia osobowe, bez wynagrodzeń osób wykonujących pracę nakładczą oraz uczniów, a także osób zatrudnionych za granicą, 2. wypłaty z tytułu udziału w zysku i w nadwyżce bilansowej w spółdzielniach, 3. dodatkowe wynagrodzenia roczne dla pracowników jednostek sfery budżetowej, 4. honoraria wypłacone niektórym grupom pracowników za prace wynikające z umowy o pracę, np. dziennikarzom, realizatorom filmów, programów radiowych i telewizyjnych.</t>
  </si>
  <si>
    <t>UWAGA: Dane dotyczą podmiotów gospodarczych, w których liczba pracujących przekracza 9 osób. Dane o wynagrodzeniach podaje się w ujęciu brutto, tj. łącznie z zaliczkami na poczet podatku dochodowego od osób fizycznych oraz ze składkami na obowiązkowe ubezpieczenia społeczne (emerytalne, rentowe i chorobowe) płaconymi przez ubezpieczonego pracownika.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</si>
</sst>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0.0%"/>
    <numFmt numFmtId="165" formatCode="_-* #,##0.0\ _z_ł_-;\-* #,##0.0\ _z_ł_-;_-* &quot;-&quot;\ _z_ł_-;_-@_-"/>
  </numFmts>
  <fonts count="13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i/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theme="3" tint="0.249977111117893"/>
        <bgColor indexed="3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Fill="1" applyBorder="1" applyAlignment="1">
      <alignment horizontal="left" vertical="top"/>
    </xf>
    <xf numFmtId="0" fontId="4" fillId="0" borderId="0" xfId="0" applyFont="1" applyAlignment="1">
      <alignment vertical="center"/>
    </xf>
    <xf numFmtId="2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1" fontId="3" fillId="0" borderId="3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0">
                <a:solidFill>
                  <a:schemeClr val="tx1">
                    <a:lumMod val="95000"/>
                    <a:lumOff val="5000"/>
                  </a:schemeClr>
                </a:solidFill>
              </a:rPr>
              <a:t>Przeciętne miesięczne</a:t>
            </a:r>
            <a:r>
              <a:rPr lang="pl-PL" sz="1400" b="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wynagrodzenie brutto</a:t>
            </a:r>
            <a:endParaRPr lang="pl-PL" sz="1400" b="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>
        <c:manualLayout>
          <c:xMode val="edge"/>
          <c:yMode val="edge"/>
          <c:x val="0.42148571195409446"/>
          <c:y val="2.5776215582893967E-2"/>
        </c:manualLayout>
      </c:layout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8420603056263621"/>
          <c:y val="9.8133069548409377E-2"/>
          <c:w val="0.78394963715421606"/>
          <c:h val="0.81307845233144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'Przeciętne mies. wynagrodzenie'!$A$6</c:f>
              <c:strCache>
                <c:ptCount val="1"/>
                <c:pt idx="0">
                  <c:v>Polska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'Przeciętne mies. wynagrodzenie'!$B$4:$P$4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'Przeciętne mies. wynagrodzenie'!$B$6:$P$6</c:f>
              <c:numCache>
                <c:formatCode>_(* #,##0_);_(* \(#,##0\);_(* "-"_);_(@_)</c:formatCode>
                <c:ptCount val="15"/>
                <c:pt idx="0">
                  <c:v>2314.66</c:v>
                </c:pt>
                <c:pt idx="1">
                  <c:v>2409.69</c:v>
                </c:pt>
                <c:pt idx="2">
                  <c:v>2506.9299999999998</c:v>
                </c:pt>
                <c:pt idx="3">
                  <c:v>2636.81</c:v>
                </c:pt>
                <c:pt idx="4">
                  <c:v>2866.04</c:v>
                </c:pt>
                <c:pt idx="5">
                  <c:v>3158.48</c:v>
                </c:pt>
                <c:pt idx="6">
                  <c:v>3315.38</c:v>
                </c:pt>
                <c:pt idx="7">
                  <c:v>3435</c:v>
                </c:pt>
                <c:pt idx="8">
                  <c:v>3625.21</c:v>
                </c:pt>
                <c:pt idx="9">
                  <c:v>3744.38</c:v>
                </c:pt>
                <c:pt idx="10">
                  <c:v>3877.43</c:v>
                </c:pt>
                <c:pt idx="11">
                  <c:v>4003.99</c:v>
                </c:pt>
                <c:pt idx="12">
                  <c:v>4150.88</c:v>
                </c:pt>
                <c:pt idx="13">
                  <c:v>4290.5200000000004</c:v>
                </c:pt>
                <c:pt idx="14">
                  <c:v>4527.8900000000003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E-4710-B4B1-63DD68CD471D}"/>
            </c:ext>
          </c:extLst>
        </c:ser>
        <c:ser>
          <c:idx val="3"/>
          <c:order val="1"/>
          <c:tx>
            <c:strRef>
              <c:f>'Przeciętne mies. wynagrodzenie'!$A$7</c:f>
              <c:strCache>
                <c:ptCount val="1"/>
                <c:pt idx="0">
                  <c:v>woj. pomorskie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'Przeciętne mies. wynagrodzenie'!$B$4:$P$4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'Przeciętne mies. wynagrodzenie'!$B$7:$P$7</c:f>
              <c:numCache>
                <c:formatCode>_(* #,##0_);_(* \(#,##0\);_(* "-"_);_(@_)</c:formatCode>
                <c:ptCount val="15"/>
                <c:pt idx="0">
                  <c:v>2257.16</c:v>
                </c:pt>
                <c:pt idx="1">
                  <c:v>2374.71</c:v>
                </c:pt>
                <c:pt idx="2">
                  <c:v>2511.25</c:v>
                </c:pt>
                <c:pt idx="3">
                  <c:v>2650.2</c:v>
                </c:pt>
                <c:pt idx="4">
                  <c:v>2882.56</c:v>
                </c:pt>
                <c:pt idx="5">
                  <c:v>3167.7</c:v>
                </c:pt>
                <c:pt idx="6">
                  <c:v>3320.06</c:v>
                </c:pt>
                <c:pt idx="7">
                  <c:v>3383.58</c:v>
                </c:pt>
                <c:pt idx="8">
                  <c:v>3567.49</c:v>
                </c:pt>
                <c:pt idx="9">
                  <c:v>3696.89</c:v>
                </c:pt>
                <c:pt idx="10">
                  <c:v>3847.12</c:v>
                </c:pt>
                <c:pt idx="11">
                  <c:v>4011.59</c:v>
                </c:pt>
                <c:pt idx="12">
                  <c:v>4132.13</c:v>
                </c:pt>
                <c:pt idx="13">
                  <c:v>4274.7299999999996</c:v>
                </c:pt>
                <c:pt idx="14">
                  <c:v>4496.6400000000003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6E-4710-B4B1-63DD68CD471D}"/>
            </c:ext>
          </c:extLst>
        </c:ser>
        <c:ser>
          <c:idx val="1"/>
          <c:order val="2"/>
          <c:tx>
            <c:strRef>
              <c:f>'Przeciętne mies. wynagrodzenie'!$A$8</c:f>
              <c:strCache>
                <c:ptCount val="1"/>
                <c:pt idx="0">
                  <c:v>Gdańsk</c:v>
                </c:pt>
              </c:strCache>
            </c:strRef>
          </c:tx>
          <c:spPr>
            <a:solidFill>
              <a:srgbClr val="D73533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'Przeciętne mies. wynagrodzenie'!$B$4:$P$4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'Przeciętne mies. wynagrodzenie'!$B$8:$P$8</c:f>
              <c:numCache>
                <c:formatCode>_(* #,##0_);_(* \(#,##0\);_(* "-"_);_(@_)</c:formatCode>
                <c:ptCount val="15"/>
                <c:pt idx="0">
                  <c:v>2611</c:v>
                </c:pt>
                <c:pt idx="1">
                  <c:v>2767.68</c:v>
                </c:pt>
                <c:pt idx="2">
                  <c:v>3017.45</c:v>
                </c:pt>
                <c:pt idx="3">
                  <c:v>3177.7</c:v>
                </c:pt>
                <c:pt idx="4">
                  <c:v>3473.08</c:v>
                </c:pt>
                <c:pt idx="5">
                  <c:v>3847.9</c:v>
                </c:pt>
                <c:pt idx="6">
                  <c:v>4053.17</c:v>
                </c:pt>
                <c:pt idx="7">
                  <c:v>4108.37</c:v>
                </c:pt>
                <c:pt idx="8">
                  <c:v>4327.3500000000004</c:v>
                </c:pt>
                <c:pt idx="9">
                  <c:v>4411.71</c:v>
                </c:pt>
                <c:pt idx="10">
                  <c:v>4562.66</c:v>
                </c:pt>
                <c:pt idx="11">
                  <c:v>4814.1400000000003</c:v>
                </c:pt>
                <c:pt idx="12">
                  <c:v>4992.1400000000003</c:v>
                </c:pt>
                <c:pt idx="13">
                  <c:v>5118.59</c:v>
                </c:pt>
                <c:pt idx="14">
                  <c:v>5312.48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6E-4710-B4B1-63DD68CD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0011584"/>
        <c:axId val="419999824"/>
      </c:barChart>
      <c:catAx>
        <c:axId val="42001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419999824"/>
        <c:crosses val="autoZero"/>
        <c:auto val="1"/>
        <c:lblAlgn val="ctr"/>
        <c:lblOffset val="100"/>
        <c:noMultiLvlLbl val="0"/>
      </c:catAx>
      <c:valAx>
        <c:axId val="419999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42001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966850828729391E-3"/>
          <c:y val="0.32476587157151932"/>
          <c:w val="0.14009674532784827"/>
          <c:h val="0.44018560088891673"/>
        </c:manualLayout>
      </c:layout>
      <c:overlay val="0"/>
      <c:txPr>
        <a:bodyPr/>
        <a:lstStyle/>
        <a:p>
          <a:pPr>
            <a:defRPr sz="12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0">
                <a:solidFill>
                  <a:schemeClr val="tx1">
                    <a:lumMod val="95000"/>
                    <a:lumOff val="5000"/>
                  </a:schemeClr>
                </a:solidFill>
              </a:rPr>
              <a:t>Relacja przeciętnego miesięcznego wynagrodzenia brutto w Gdańsku w relacji do średniej krajowej oraz woj.</a:t>
            </a:r>
            <a:r>
              <a:rPr lang="pl-PL" sz="1400" b="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pomorskiego</a:t>
            </a:r>
            <a:endParaRPr lang="pl-PL" sz="1400" b="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>
        <c:manualLayout>
          <c:xMode val="edge"/>
          <c:yMode val="edge"/>
          <c:x val="0.2525089992816541"/>
          <c:y val="3.2320127041003295E-2"/>
        </c:manualLayout>
      </c:layout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8420603056263621"/>
          <c:y val="0.11950701683080084"/>
          <c:w val="0.78394963715421606"/>
          <c:h val="0.79170428863829079"/>
        </c:manualLayout>
      </c:layout>
      <c:lineChart>
        <c:grouping val="standard"/>
        <c:varyColors val="0"/>
        <c:ser>
          <c:idx val="2"/>
          <c:order val="0"/>
          <c:tx>
            <c:strRef>
              <c:f>'Przeciętne mies. wynagrodzenie'!$A$10</c:f>
              <c:strCache>
                <c:ptCount val="1"/>
                <c:pt idx="0">
                  <c:v>Przeciętne miesięczne wynagrodzenia brutto w relacji do średniej krajowej (Polska=100)</c:v>
                </c:pt>
              </c:strCache>
            </c:strRef>
          </c:tx>
          <c:spPr>
            <a:ln w="28575">
              <a:solidFill>
                <a:srgbClr val="D73533"/>
              </a:solidFill>
              <a:prstDash val="solid"/>
            </a:ln>
          </c:spPr>
          <c:marker>
            <c:symbol val="circle"/>
            <c:size val="1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rgbClr val="D73533"/>
                </a:solidFill>
              </a:ln>
            </c:spPr>
          </c:marker>
          <c:cat>
            <c:numRef>
              <c:f>'Przeciętne mies. wynagrodzenie'!$B$4:$P$4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'Przeciętne mies. wynagrodzenie'!$B$10:$P$10</c:f>
              <c:numCache>
                <c:formatCode>_-* #\ ##0.0\ _z_ł_-;\-* #\ ##0.0\ _z_ł_-;_-* "-"\ _z_ł_-;_-@_-</c:formatCode>
                <c:ptCount val="15"/>
                <c:pt idx="0">
                  <c:v>112.80274424753529</c:v>
                </c:pt>
                <c:pt idx="1">
                  <c:v>114.85626781868206</c:v>
                </c:pt>
                <c:pt idx="2">
                  <c:v>120.36435002173972</c:v>
                </c:pt>
                <c:pt idx="3">
                  <c:v>120.51304417079729</c:v>
                </c:pt>
                <c:pt idx="4">
                  <c:v>121.18044409708169</c:v>
                </c:pt>
                <c:pt idx="5">
                  <c:v>121.82758795369925</c:v>
                </c:pt>
                <c:pt idx="6">
                  <c:v>122.25355766156518</c:v>
                </c:pt>
                <c:pt idx="7">
                  <c:v>119.6032023289665</c:v>
                </c:pt>
                <c:pt idx="8">
                  <c:v>119.36825728716407</c:v>
                </c:pt>
                <c:pt idx="9">
                  <c:v>117.82217616801714</c:v>
                </c:pt>
                <c:pt idx="10">
                  <c:v>117.67227261356103</c:v>
                </c:pt>
                <c:pt idx="11">
                  <c:v>120.23356701690066</c:v>
                </c:pt>
                <c:pt idx="12">
                  <c:v>120.26702771460509</c:v>
                </c:pt>
                <c:pt idx="13">
                  <c:v>119.29999160940865</c:v>
                </c:pt>
                <c:pt idx="14">
                  <c:v>117.327938620417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06E-4710-B4B1-63DD68CD471D}"/>
            </c:ext>
          </c:extLst>
        </c:ser>
        <c:ser>
          <c:idx val="4"/>
          <c:order val="1"/>
          <c:tx>
            <c:strRef>
              <c:f>'Przeciętne mies. wynagrodzenie'!$A$9</c:f>
              <c:strCache>
                <c:ptCount val="1"/>
                <c:pt idx="0">
                  <c:v>Przeciętne miesięczne wynagrodzenia brutto w relacji do średniej województwa (pomorskie=100)</c:v>
                </c:pt>
              </c:strCache>
            </c:strRef>
          </c:tx>
          <c:spPr>
            <a:ln>
              <a:solidFill>
                <a:srgbClr val="00A082"/>
              </a:solidFill>
              <a:prstDash val="solid"/>
            </a:ln>
          </c:spPr>
          <c:marker>
            <c:symbol val="circle"/>
            <c:size val="10"/>
            <c:spPr>
              <a:solidFill>
                <a:schemeClr val="tx2">
                  <a:lumMod val="10000"/>
                  <a:lumOff val="90000"/>
                </a:schemeClr>
              </a:solidFill>
              <a:ln>
                <a:solidFill>
                  <a:schemeClr val="tx2">
                    <a:lumMod val="90000"/>
                    <a:lumOff val="10000"/>
                  </a:schemeClr>
                </a:solidFill>
              </a:ln>
            </c:spPr>
          </c:marker>
          <c:cat>
            <c:numRef>
              <c:f>'Przeciętne mies. wynagrodzenie'!$B$4:$P$4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'Przeciętne mies. wynagrodzenie'!$B$9:$P$9</c:f>
              <c:numCache>
                <c:formatCode>_-* #\ ##0.0\ _z_ł_-;\-* #\ ##0.0\ _z_ł_-;_-* "-"\ _z_ł_-;_-@_-</c:formatCode>
                <c:ptCount val="15"/>
                <c:pt idx="0">
                  <c:v>115.67633663541797</c:v>
                </c:pt>
                <c:pt idx="1">
                  <c:v>116.5481258764228</c:v>
                </c:pt>
                <c:pt idx="2">
                  <c:v>120.15729218516675</c:v>
                </c:pt>
                <c:pt idx="3">
                  <c:v>119.90415817674138</c:v>
                </c:pt>
                <c:pt idx="4">
                  <c:v>120.48595692717585</c:v>
                </c:pt>
                <c:pt idx="5">
                  <c:v>121.47299302332924</c:v>
                </c:pt>
                <c:pt idx="6">
                  <c:v>122.08122744769673</c:v>
                </c:pt>
                <c:pt idx="7">
                  <c:v>121.42080281831669</c:v>
                </c:pt>
                <c:pt idx="8">
                  <c:v>121.29956916487504</c:v>
                </c:pt>
                <c:pt idx="9">
                  <c:v>119.33571190919936</c:v>
                </c:pt>
                <c:pt idx="10">
                  <c:v>118.5993678387989</c:v>
                </c:pt>
                <c:pt idx="11">
                  <c:v>120.00578324305326</c:v>
                </c:pt>
                <c:pt idx="12">
                  <c:v>120.81275274495236</c:v>
                </c:pt>
                <c:pt idx="13">
                  <c:v>119.74066198332996</c:v>
                </c:pt>
                <c:pt idx="14">
                  <c:v>118.14332479362366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06E-4710-B4B1-63DD68CD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420006096"/>
        <c:axId val="420006880"/>
      </c:lineChart>
      <c:catAx>
        <c:axId val="42000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420006880"/>
        <c:crosses val="autoZero"/>
        <c:auto val="1"/>
        <c:lblAlgn val="ctr"/>
        <c:lblOffset val="100"/>
        <c:noMultiLvlLbl val="0"/>
      </c:catAx>
      <c:valAx>
        <c:axId val="420006880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42000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966850828729391E-3"/>
          <c:y val="3.6585365853658569E-2"/>
          <c:w val="0.14009674532784827"/>
          <c:h val="0.90731707317073151"/>
        </c:manualLayout>
      </c:layout>
      <c:overlay val="0"/>
      <c:txPr>
        <a:bodyPr/>
        <a:lstStyle/>
        <a:p>
          <a:pPr>
            <a:defRPr sz="11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19051</xdr:rowOff>
    </xdr:from>
    <xdr:to>
      <xdr:col>17</xdr:col>
      <xdr:colOff>717177</xdr:colOff>
      <xdr:row>52</xdr:row>
      <xdr:rowOff>152401</xdr:rowOff>
    </xdr:to>
    <xdr:graphicFrame macro="">
      <xdr:nvGraphicFramePr>
        <xdr:cNvPr id="102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714375</xdr:colOff>
      <xdr:row>0</xdr:row>
      <xdr:rowOff>298679</xdr:rowOff>
    </xdr:to>
    <xdr:grpSp>
      <xdr:nvGrpSpPr>
        <xdr:cNvPr id="2" name="Grupa 1"/>
        <xdr:cNvGrpSpPr/>
      </xdr:nvGrpSpPr>
      <xdr:grpSpPr>
        <a:xfrm>
          <a:off x="0" y="0"/>
          <a:ext cx="15125700" cy="298679"/>
          <a:chOff x="0" y="0"/>
          <a:chExt cx="14584864" cy="298679"/>
        </a:xfrm>
      </xdr:grpSpPr>
      <xdr:grpSp>
        <xdr:nvGrpSpPr>
          <xdr:cNvPr id="6" name="Grupa 5"/>
          <xdr:cNvGrpSpPr/>
        </xdr:nvGrpSpPr>
        <xdr:grpSpPr>
          <a:xfrm>
            <a:off x="0" y="0"/>
            <a:ext cx="11972925" cy="298679"/>
            <a:chOff x="0" y="0"/>
            <a:chExt cx="9708203" cy="298679"/>
          </a:xfrm>
        </xdr:grpSpPr>
        <xdr:grpSp>
          <xdr:nvGrpSpPr>
            <xdr:cNvPr id="7" name="Grupa 6"/>
            <xdr:cNvGrpSpPr/>
          </xdr:nvGrpSpPr>
          <xdr:grpSpPr>
            <a:xfrm>
              <a:off x="0" y="0"/>
              <a:ext cx="7591425" cy="298679"/>
              <a:chOff x="0" y="0"/>
              <a:chExt cx="7591425" cy="298679"/>
            </a:xfrm>
          </xdr:grpSpPr>
          <xdr:grpSp>
            <xdr:nvGrpSpPr>
              <xdr:cNvPr id="12" name="Grupa 11"/>
              <xdr:cNvGrpSpPr/>
            </xdr:nvGrpSpPr>
            <xdr:grpSpPr>
              <a:xfrm>
                <a:off x="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22" name="Obraz 21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3" name="Obraz 22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4" name="Obraz 2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5" name="Obraz 2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3" name="Grupa 12"/>
              <xdr:cNvGrpSpPr/>
            </xdr:nvGrpSpPr>
            <xdr:grpSpPr>
              <a:xfrm>
                <a:off x="2819400" y="0"/>
                <a:ext cx="2821628" cy="298679"/>
                <a:chOff x="0" y="0"/>
                <a:chExt cx="2821628" cy="298679"/>
              </a:xfrm>
            </xdr:grpSpPr>
            <xdr:pic>
              <xdr:nvPicPr>
                <xdr:cNvPr id="18" name="Obraz 17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9" name="Obraz 18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0" name="Obraz 19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21" name="Obraz 20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2114550" y="0"/>
                  <a:ext cx="707078" cy="298679"/>
                </a:xfrm>
                <a:prstGeom prst="rect">
                  <a:avLst/>
                </a:prstGeom>
              </xdr:spPr>
            </xdr:pic>
          </xdr:grpSp>
          <xdr:grpSp>
            <xdr:nvGrpSpPr>
              <xdr:cNvPr id="14" name="Grupa 13"/>
              <xdr:cNvGrpSpPr/>
            </xdr:nvGrpSpPr>
            <xdr:grpSpPr>
              <a:xfrm>
                <a:off x="5638800" y="0"/>
                <a:ext cx="1952625" cy="298679"/>
                <a:chOff x="0" y="0"/>
                <a:chExt cx="1952625" cy="298679"/>
              </a:xfrm>
            </xdr:grpSpPr>
            <xdr:pic>
              <xdr:nvPicPr>
                <xdr:cNvPr id="15" name="Obraz 14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6" name="Obraz 15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704850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17" name="Obraz 16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9700" y="0"/>
                  <a:ext cx="542925" cy="298679"/>
                </a:xfrm>
                <a:prstGeom prst="rect">
                  <a:avLst/>
                </a:prstGeom>
              </xdr:spPr>
            </xdr:pic>
          </xdr:grpSp>
        </xdr:grpSp>
        <xdr:grpSp>
          <xdr:nvGrpSpPr>
            <xdr:cNvPr id="8" name="Grupa 7"/>
            <xdr:cNvGrpSpPr/>
          </xdr:nvGrpSpPr>
          <xdr:grpSpPr>
            <a:xfrm>
              <a:off x="7591425" y="0"/>
              <a:ext cx="2116778" cy="298679"/>
              <a:chOff x="0" y="0"/>
              <a:chExt cx="2116778" cy="298679"/>
            </a:xfrm>
          </xdr:grpSpPr>
          <xdr:pic>
            <xdr:nvPicPr>
              <xdr:cNvPr id="9" name="Obraz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0" name="Obraz 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32" name="Grupa 31"/>
          <xdr:cNvGrpSpPr/>
        </xdr:nvGrpSpPr>
        <xdr:grpSpPr>
          <a:xfrm>
            <a:off x="11974286" y="0"/>
            <a:ext cx="2610578" cy="298679"/>
            <a:chOff x="0" y="0"/>
            <a:chExt cx="2116778" cy="298679"/>
          </a:xfrm>
        </xdr:grpSpPr>
        <xdr:pic>
          <xdr:nvPicPr>
            <xdr:cNvPr id="42" name="Obraz 4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43" name="Obraz 4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44" name="Obraz 4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0</xdr:colOff>
      <xdr:row>54</xdr:row>
      <xdr:rowOff>79376</xdr:rowOff>
    </xdr:from>
    <xdr:to>
      <xdr:col>17</xdr:col>
      <xdr:colOff>679077</xdr:colOff>
      <xdr:row>76</xdr:row>
      <xdr:rowOff>136072</xdr:rowOff>
    </xdr:to>
    <xdr:graphicFrame macro="">
      <xdr:nvGraphicFramePr>
        <xdr:cNvPr id="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showGridLines="0" tabSelected="1" topLeftCell="A43" zoomScaleNormal="100" workbookViewId="0"/>
  </sheetViews>
  <sheetFormatPr defaultRowHeight="12.75" x14ac:dyDescent="0.2"/>
  <cols>
    <col min="1" max="1" width="28.7109375" style="1" customWidth="1"/>
    <col min="2" max="17" width="11.7109375" style="1" customWidth="1"/>
    <col min="18" max="19" width="11" style="1" customWidth="1"/>
    <col min="20" max="20" width="10.85546875" style="1" customWidth="1"/>
    <col min="21" max="16384" width="9.140625" style="1"/>
  </cols>
  <sheetData>
    <row r="1" spans="1:19" ht="30.75" customHeight="1" x14ac:dyDescent="0.2"/>
    <row r="2" spans="1:19" s="4" customFormat="1" ht="18" customHeight="1" x14ac:dyDescent="0.2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9" s="4" customFormat="1" ht="30.75" customHeight="1" x14ac:dyDescent="0.2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26.25" customHeight="1" x14ac:dyDescent="0.2">
      <c r="A4" s="12" t="s">
        <v>8</v>
      </c>
      <c r="B4" s="12">
        <v>2003</v>
      </c>
      <c r="C4" s="12">
        <v>2004</v>
      </c>
      <c r="D4" s="12">
        <v>2005</v>
      </c>
      <c r="E4" s="12">
        <v>2006</v>
      </c>
      <c r="F4" s="12">
        <v>2007</v>
      </c>
      <c r="G4" s="12">
        <v>2008</v>
      </c>
      <c r="H4" s="12">
        <v>2009</v>
      </c>
      <c r="I4" s="12">
        <v>2010</v>
      </c>
      <c r="J4" s="12">
        <v>2011</v>
      </c>
      <c r="K4" s="12">
        <v>2012</v>
      </c>
      <c r="L4" s="12">
        <v>2013</v>
      </c>
      <c r="M4" s="12">
        <v>2014</v>
      </c>
      <c r="N4" s="12">
        <v>2015</v>
      </c>
      <c r="O4" s="12">
        <v>2016</v>
      </c>
      <c r="P4" s="12">
        <v>2017</v>
      </c>
      <c r="Q4" s="12">
        <v>2018</v>
      </c>
      <c r="R4" s="13" t="s">
        <v>7</v>
      </c>
    </row>
    <row r="5" spans="1:19" ht="27" customHeight="1" x14ac:dyDescent="0.2">
      <c r="A5" s="19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9" ht="25.5" customHeight="1" x14ac:dyDescent="0.2">
      <c r="A6" s="14" t="s">
        <v>1</v>
      </c>
      <c r="B6" s="15">
        <v>2314.66</v>
      </c>
      <c r="C6" s="15">
        <v>2409.69</v>
      </c>
      <c r="D6" s="15">
        <v>2506.9299999999998</v>
      </c>
      <c r="E6" s="15">
        <v>2636.81</v>
      </c>
      <c r="F6" s="15">
        <v>2866.04</v>
      </c>
      <c r="G6" s="15">
        <v>3158.48</v>
      </c>
      <c r="H6" s="15">
        <v>3315.38</v>
      </c>
      <c r="I6" s="15">
        <v>3435</v>
      </c>
      <c r="J6" s="15">
        <v>3625.21</v>
      </c>
      <c r="K6" s="15">
        <v>3744.38</v>
      </c>
      <c r="L6" s="15">
        <v>3877.43</v>
      </c>
      <c r="M6" s="15">
        <v>4003.99</v>
      </c>
      <c r="N6" s="15">
        <v>4150.88</v>
      </c>
      <c r="O6" s="15">
        <v>4290.5200000000004</v>
      </c>
      <c r="P6" s="15">
        <v>4527.8900000000003</v>
      </c>
      <c r="Q6" s="22" t="s">
        <v>16</v>
      </c>
      <c r="R6" s="18">
        <f>O6/N6-1</f>
        <v>3.3641059245268501E-2</v>
      </c>
    </row>
    <row r="7" spans="1:19" ht="25.5" customHeight="1" x14ac:dyDescent="0.2">
      <c r="A7" s="7" t="s">
        <v>3</v>
      </c>
      <c r="B7" s="9">
        <v>2257.16</v>
      </c>
      <c r="C7" s="9">
        <v>2374.71</v>
      </c>
      <c r="D7" s="9">
        <v>2511.25</v>
      </c>
      <c r="E7" s="9">
        <v>2650.2</v>
      </c>
      <c r="F7" s="9">
        <v>2882.56</v>
      </c>
      <c r="G7" s="9">
        <v>3167.7</v>
      </c>
      <c r="H7" s="9">
        <v>3320.06</v>
      </c>
      <c r="I7" s="9">
        <v>3383.58</v>
      </c>
      <c r="J7" s="9">
        <v>3567.49</v>
      </c>
      <c r="K7" s="9">
        <v>3696.89</v>
      </c>
      <c r="L7" s="9">
        <v>3847.12</v>
      </c>
      <c r="M7" s="9">
        <v>4011.59</v>
      </c>
      <c r="N7" s="9">
        <v>4132.13</v>
      </c>
      <c r="O7" s="9">
        <v>4274.7299999999996</v>
      </c>
      <c r="P7" s="9">
        <v>4496.6400000000003</v>
      </c>
      <c r="Q7" s="22" t="s">
        <v>16</v>
      </c>
      <c r="R7" s="18">
        <f t="shared" ref="R7:R8" si="0">O7/N7-1</f>
        <v>3.4510046876550238E-2</v>
      </c>
    </row>
    <row r="8" spans="1:19" ht="25.5" customHeight="1" x14ac:dyDescent="0.2">
      <c r="A8" s="7" t="s">
        <v>0</v>
      </c>
      <c r="B8" s="10">
        <v>2611</v>
      </c>
      <c r="C8" s="10">
        <v>2767.68</v>
      </c>
      <c r="D8" s="10">
        <v>3017.45</v>
      </c>
      <c r="E8" s="10">
        <v>3177.7</v>
      </c>
      <c r="F8" s="10">
        <v>3473.08</v>
      </c>
      <c r="G8" s="10">
        <v>3847.9</v>
      </c>
      <c r="H8" s="10">
        <v>4053.17</v>
      </c>
      <c r="I8" s="10">
        <v>4108.37</v>
      </c>
      <c r="J8" s="10">
        <v>4327.3500000000004</v>
      </c>
      <c r="K8" s="10">
        <v>4411.71</v>
      </c>
      <c r="L8" s="10">
        <v>4562.66</v>
      </c>
      <c r="M8" s="10">
        <v>4814.1400000000003</v>
      </c>
      <c r="N8" s="10">
        <v>4992.1400000000003</v>
      </c>
      <c r="O8" s="10">
        <v>5118.59</v>
      </c>
      <c r="P8" s="10">
        <v>5312.48</v>
      </c>
      <c r="Q8" s="22" t="s">
        <v>16</v>
      </c>
      <c r="R8" s="18">
        <f t="shared" si="0"/>
        <v>2.5329818474641996E-2</v>
      </c>
    </row>
    <row r="9" spans="1:19" ht="58.5" customHeight="1" x14ac:dyDescent="0.2">
      <c r="A9" s="7" t="s">
        <v>4</v>
      </c>
      <c r="B9" s="8">
        <f t="shared" ref="B9:P9" si="1">(B8/B7)*100</f>
        <v>115.67633663541797</v>
      </c>
      <c r="C9" s="8">
        <f t="shared" si="1"/>
        <v>116.5481258764228</v>
      </c>
      <c r="D9" s="8">
        <f t="shared" si="1"/>
        <v>120.15729218516675</v>
      </c>
      <c r="E9" s="8">
        <f t="shared" si="1"/>
        <v>119.90415817674138</v>
      </c>
      <c r="F9" s="8">
        <f t="shared" si="1"/>
        <v>120.48595692717585</v>
      </c>
      <c r="G9" s="8">
        <f t="shared" si="1"/>
        <v>121.47299302332924</v>
      </c>
      <c r="H9" s="8">
        <f t="shared" si="1"/>
        <v>122.08122744769673</v>
      </c>
      <c r="I9" s="8">
        <f t="shared" si="1"/>
        <v>121.42080281831669</v>
      </c>
      <c r="J9" s="8">
        <f t="shared" si="1"/>
        <v>121.29956916487504</v>
      </c>
      <c r="K9" s="8">
        <f t="shared" si="1"/>
        <v>119.33571190919936</v>
      </c>
      <c r="L9" s="8">
        <f t="shared" si="1"/>
        <v>118.5993678387989</v>
      </c>
      <c r="M9" s="8">
        <f t="shared" si="1"/>
        <v>120.00578324305326</v>
      </c>
      <c r="N9" s="8">
        <f t="shared" si="1"/>
        <v>120.81275274495236</v>
      </c>
      <c r="O9" s="8">
        <f t="shared" si="1"/>
        <v>119.74066198332996</v>
      </c>
      <c r="P9" s="8">
        <f t="shared" si="1"/>
        <v>118.14332479362366</v>
      </c>
      <c r="Q9" s="22" t="s">
        <v>16</v>
      </c>
      <c r="R9" s="8">
        <f>P9-O9</f>
        <v>-1.5973371897062947</v>
      </c>
      <c r="S9" s="6" t="s">
        <v>6</v>
      </c>
    </row>
    <row r="10" spans="1:19" ht="58.5" customHeight="1" x14ac:dyDescent="0.2">
      <c r="A10" s="7" t="s">
        <v>5</v>
      </c>
      <c r="B10" s="8">
        <f t="shared" ref="B10:P10" si="2">(B8/B6)*100</f>
        <v>112.80274424753529</v>
      </c>
      <c r="C10" s="8">
        <f t="shared" si="2"/>
        <v>114.85626781868206</v>
      </c>
      <c r="D10" s="8">
        <f t="shared" si="2"/>
        <v>120.36435002173972</v>
      </c>
      <c r="E10" s="8">
        <f t="shared" si="2"/>
        <v>120.51304417079729</v>
      </c>
      <c r="F10" s="8">
        <f t="shared" si="2"/>
        <v>121.18044409708169</v>
      </c>
      <c r="G10" s="8">
        <f t="shared" si="2"/>
        <v>121.82758795369925</v>
      </c>
      <c r="H10" s="8">
        <f t="shared" si="2"/>
        <v>122.25355766156518</v>
      </c>
      <c r="I10" s="8">
        <f t="shared" si="2"/>
        <v>119.6032023289665</v>
      </c>
      <c r="J10" s="8">
        <f t="shared" si="2"/>
        <v>119.36825728716407</v>
      </c>
      <c r="K10" s="8">
        <f t="shared" si="2"/>
        <v>117.82217616801714</v>
      </c>
      <c r="L10" s="8">
        <f t="shared" si="2"/>
        <v>117.67227261356103</v>
      </c>
      <c r="M10" s="8">
        <f t="shared" si="2"/>
        <v>120.23356701690066</v>
      </c>
      <c r="N10" s="8">
        <f t="shared" si="2"/>
        <v>120.26702771460509</v>
      </c>
      <c r="O10" s="8">
        <f t="shared" si="2"/>
        <v>119.29999160940865</v>
      </c>
      <c r="P10" s="8">
        <f t="shared" si="2"/>
        <v>117.327938620417</v>
      </c>
      <c r="Q10" s="22" t="s">
        <v>16</v>
      </c>
      <c r="R10" s="8">
        <f>P10-O10</f>
        <v>-1.9720529889916492</v>
      </c>
      <c r="S10" s="6" t="s">
        <v>6</v>
      </c>
    </row>
    <row r="11" spans="1:19" ht="27" customHeight="1" x14ac:dyDescent="0.2">
      <c r="A11" s="19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6"/>
    </row>
    <row r="12" spans="1:19" ht="25.5" customHeight="1" x14ac:dyDescent="0.2">
      <c r="A12" s="7" t="s">
        <v>1</v>
      </c>
      <c r="B12" s="20" t="s">
        <v>12</v>
      </c>
      <c r="C12" s="20" t="s">
        <v>12</v>
      </c>
      <c r="D12" s="20">
        <v>2502.79</v>
      </c>
      <c r="E12" s="20">
        <v>2633.11</v>
      </c>
      <c r="F12" s="20">
        <v>2881.93</v>
      </c>
      <c r="G12" s="20">
        <v>3178.8</v>
      </c>
      <c r="H12" s="20">
        <v>3318.32</v>
      </c>
      <c r="I12" s="20">
        <v>3429.64</v>
      </c>
      <c r="J12" s="20">
        <v>3604.02</v>
      </c>
      <c r="K12" s="15">
        <v>3728.4</v>
      </c>
      <c r="L12" s="15">
        <v>3837.2</v>
      </c>
      <c r="M12" s="15">
        <v>3980.2</v>
      </c>
      <c r="N12" s="15">
        <v>4121.3999999999996</v>
      </c>
      <c r="O12" s="15">
        <v>4277</v>
      </c>
      <c r="P12" s="15">
        <v>4530.5</v>
      </c>
      <c r="Q12" s="15">
        <v>4852.3</v>
      </c>
      <c r="R12" s="18">
        <f>Q12/P12-1</f>
        <v>7.1029687672442332E-2</v>
      </c>
      <c r="S12" s="6"/>
    </row>
    <row r="13" spans="1:19" ht="25.5" customHeight="1" x14ac:dyDescent="0.2">
      <c r="A13" s="7" t="s">
        <v>3</v>
      </c>
      <c r="B13" s="21">
        <f>B14*81.1%</f>
        <v>2144.8192599999998</v>
      </c>
      <c r="C13" s="21">
        <f>C14*81.3%</f>
        <v>2307.6192000000001</v>
      </c>
      <c r="D13" s="21">
        <v>2522.0100000000002</v>
      </c>
      <c r="E13" s="21">
        <v>2662.08</v>
      </c>
      <c r="F13" s="21">
        <v>3013.84</v>
      </c>
      <c r="G13" s="21">
        <v>3236.06</v>
      </c>
      <c r="H13" s="21">
        <v>3303.84</v>
      </c>
      <c r="I13" s="21">
        <v>3388.4</v>
      </c>
      <c r="J13" s="21">
        <v>3569.44</v>
      </c>
      <c r="K13" s="9">
        <v>3680.5</v>
      </c>
      <c r="L13" s="9">
        <v>3814.9</v>
      </c>
      <c r="M13" s="9">
        <v>3974.9</v>
      </c>
      <c r="N13" s="9">
        <v>4171.8</v>
      </c>
      <c r="O13" s="9">
        <v>4358.5</v>
      </c>
      <c r="P13" s="9">
        <v>4620.2</v>
      </c>
      <c r="Q13" s="9">
        <v>4916.6000000000004</v>
      </c>
      <c r="R13" s="18">
        <f t="shared" ref="R13:R14" si="3">Q13/P13-1</f>
        <v>6.4153066966798011E-2</v>
      </c>
      <c r="S13" s="6"/>
    </row>
    <row r="14" spans="1:19" ht="25.5" customHeight="1" x14ac:dyDescent="0.2">
      <c r="A14" s="7" t="s">
        <v>0</v>
      </c>
      <c r="B14" s="21">
        <v>2644.66</v>
      </c>
      <c r="C14" s="21">
        <v>2838.4</v>
      </c>
      <c r="D14" s="21">
        <v>3072.47</v>
      </c>
      <c r="E14" s="21">
        <v>3260.14</v>
      </c>
      <c r="F14" s="21">
        <v>3650.79</v>
      </c>
      <c r="G14" s="21">
        <v>3996.08</v>
      </c>
      <c r="H14" s="21">
        <v>4194.7700000000004</v>
      </c>
      <c r="I14" s="21">
        <v>4289.57</v>
      </c>
      <c r="J14" s="21">
        <v>4533.04</v>
      </c>
      <c r="K14" s="10">
        <v>4629.3999999999996</v>
      </c>
      <c r="L14" s="10">
        <v>4741.2</v>
      </c>
      <c r="M14" s="10">
        <v>4930.2</v>
      </c>
      <c r="N14" s="10">
        <v>5149.6000000000004</v>
      </c>
      <c r="O14" s="10">
        <v>5236.6000000000004</v>
      </c>
      <c r="P14" s="10">
        <v>5574</v>
      </c>
      <c r="Q14" s="10">
        <v>5830.6</v>
      </c>
      <c r="R14" s="18">
        <f t="shared" si="3"/>
        <v>4.6035163257983625E-2</v>
      </c>
      <c r="S14" s="6"/>
    </row>
    <row r="15" spans="1:19" ht="64.5" customHeight="1" x14ac:dyDescent="0.2">
      <c r="A15" s="7" t="s">
        <v>10</v>
      </c>
      <c r="B15" s="8">
        <f t="shared" ref="B15:J15" si="4">(B14/B13)*100</f>
        <v>123.30456226880395</v>
      </c>
      <c r="C15" s="8">
        <f t="shared" si="4"/>
        <v>123.00123001230013</v>
      </c>
      <c r="D15" s="8">
        <f t="shared" si="4"/>
        <v>121.82624176747909</v>
      </c>
      <c r="E15" s="8">
        <f t="shared" si="4"/>
        <v>122.46589133309291</v>
      </c>
      <c r="F15" s="8">
        <f t="shared" si="4"/>
        <v>121.13416770631487</v>
      </c>
      <c r="G15" s="8">
        <f t="shared" si="4"/>
        <v>123.48596750369276</v>
      </c>
      <c r="H15" s="8">
        <f t="shared" si="4"/>
        <v>126.96649958835779</v>
      </c>
      <c r="I15" s="8">
        <f t="shared" si="4"/>
        <v>126.59573840160547</v>
      </c>
      <c r="J15" s="8">
        <f t="shared" si="4"/>
        <v>126.99583127885607</v>
      </c>
      <c r="K15" s="8">
        <f t="shared" ref="K15:P15" si="5">(K14/K13)*100</f>
        <v>125.78182312185844</v>
      </c>
      <c r="L15" s="8">
        <f t="shared" si="5"/>
        <v>124.28110828593147</v>
      </c>
      <c r="M15" s="8">
        <f t="shared" si="5"/>
        <v>124.03330901406324</v>
      </c>
      <c r="N15" s="8">
        <f t="shared" si="5"/>
        <v>123.43832398485065</v>
      </c>
      <c r="O15" s="8">
        <f t="shared" si="5"/>
        <v>120.1468395090054</v>
      </c>
      <c r="P15" s="8">
        <f t="shared" si="5"/>
        <v>120.64412795982858</v>
      </c>
      <c r="Q15" s="8">
        <f t="shared" ref="Q15" si="6">(Q14/Q13)*100</f>
        <v>118.59008257739087</v>
      </c>
      <c r="R15" s="8">
        <f>Q15-P15</f>
        <v>-2.0540453824377067</v>
      </c>
      <c r="S15" s="6" t="s">
        <v>6</v>
      </c>
    </row>
    <row r="16" spans="1:19" ht="64.5" customHeight="1" x14ac:dyDescent="0.2">
      <c r="A16" s="7" t="s">
        <v>11</v>
      </c>
      <c r="B16" s="20" t="s">
        <v>12</v>
      </c>
      <c r="C16" s="20" t="s">
        <v>12</v>
      </c>
      <c r="D16" s="8">
        <f t="shared" ref="D16:J16" si="7">(D14/D12)*100</f>
        <v>122.76179783361766</v>
      </c>
      <c r="E16" s="8">
        <f t="shared" si="7"/>
        <v>123.81328543053651</v>
      </c>
      <c r="F16" s="8">
        <f t="shared" si="7"/>
        <v>126.67864937732701</v>
      </c>
      <c r="G16" s="8">
        <f t="shared" si="7"/>
        <v>125.71033094249402</v>
      </c>
      <c r="H16" s="8">
        <f t="shared" si="7"/>
        <v>126.41246172762122</v>
      </c>
      <c r="I16" s="8">
        <f t="shared" si="7"/>
        <v>125.07347709963727</v>
      </c>
      <c r="J16" s="8">
        <f t="shared" si="7"/>
        <v>125.77732642993102</v>
      </c>
      <c r="K16" s="8">
        <f t="shared" ref="K16:P16" si="8">(K14/K12)*100</f>
        <v>124.1658620319708</v>
      </c>
      <c r="L16" s="8">
        <f t="shared" si="8"/>
        <v>123.55884499113938</v>
      </c>
      <c r="M16" s="8">
        <f t="shared" si="8"/>
        <v>123.86814732927994</v>
      </c>
      <c r="N16" s="8">
        <f t="shared" si="8"/>
        <v>124.94783326054255</v>
      </c>
      <c r="O16" s="8">
        <f t="shared" si="8"/>
        <v>122.43628711713819</v>
      </c>
      <c r="P16" s="8">
        <f t="shared" si="8"/>
        <v>123.03277783909061</v>
      </c>
      <c r="Q16" s="8">
        <f t="shared" ref="Q16" si="9">(Q14/Q12)*100</f>
        <v>120.16157286235394</v>
      </c>
      <c r="R16" s="8">
        <f>Q16-P16</f>
        <v>-2.8712049767366778</v>
      </c>
      <c r="S16" s="6" t="s">
        <v>6</v>
      </c>
    </row>
    <row r="17" spans="1:18" ht="30.75" customHeight="1" x14ac:dyDescent="0.2">
      <c r="A17" s="25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x14ac:dyDescent="0.2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">
      <c r="A19" s="23" t="s">
        <v>17</v>
      </c>
      <c r="B19" s="23"/>
      <c r="C19" s="23"/>
      <c r="D19" s="23"/>
      <c r="E19" s="23"/>
      <c r="F19" s="23"/>
      <c r="G19" s="23"/>
      <c r="H19" s="23"/>
    </row>
    <row r="20" spans="1:18" x14ac:dyDescent="0.2">
      <c r="B20" s="3"/>
      <c r="C20" s="3"/>
      <c r="D20" s="3"/>
      <c r="E20" s="3"/>
      <c r="F20" s="3"/>
      <c r="G20" s="3"/>
      <c r="H20" s="3"/>
    </row>
    <row r="21" spans="1:18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8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8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8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8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8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8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8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8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8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8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8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7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7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7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7" x14ac:dyDescent="0.2">
      <c r="A52" s="24" t="s">
        <v>2</v>
      </c>
      <c r="B52" s="24"/>
      <c r="C52" s="24"/>
      <c r="D52" s="24"/>
      <c r="E52" s="24"/>
      <c r="F52" s="24"/>
      <c r="G52" s="24"/>
      <c r="H52" s="24"/>
      <c r="I52" s="2"/>
      <c r="J52" s="2"/>
      <c r="K52" s="2"/>
      <c r="L52" s="2"/>
      <c r="M52" s="2"/>
      <c r="N52" s="2"/>
      <c r="O52" s="2"/>
      <c r="P52" s="2"/>
      <c r="Q52" s="2"/>
    </row>
    <row r="54" spans="1:17" x14ac:dyDescent="0.2">
      <c r="A54" s="23" t="s">
        <v>17</v>
      </c>
      <c r="C54" s="5"/>
      <c r="D54" s="5"/>
      <c r="E54" s="5"/>
      <c r="F54" s="5"/>
      <c r="G54" s="5"/>
      <c r="H54" s="5"/>
      <c r="I54" s="5"/>
      <c r="J54" s="5"/>
    </row>
    <row r="79" spans="1:1" x14ac:dyDescent="0.2">
      <c r="A79" s="23" t="s">
        <v>17</v>
      </c>
    </row>
  </sheetData>
  <mergeCells count="4">
    <mergeCell ref="A52:H52"/>
    <mergeCell ref="A17:R17"/>
    <mergeCell ref="A18:R18"/>
    <mergeCell ref="A3:R3"/>
  </mergeCells>
  <phoneticPr fontId="1" type="noConversion"/>
  <conditionalFormatting sqref="R6:R8">
    <cfRule type="dataBar" priority="2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{2A67A542-CD47-4E15-A199-5DE2AD009CF1}</x14:id>
        </ext>
      </extLst>
    </cfRule>
  </conditionalFormatting>
  <conditionalFormatting sqref="R12:R14">
    <cfRule type="dataBar" priority="1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{BC582A0A-B918-4A50-9A2E-53EF78BCE99C}</x14:id>
        </ext>
      </extLst>
    </cfRule>
  </conditionalFormatting>
  <printOptions horizontalCentered="1"/>
  <pageMargins left="0.19685039370078741" right="0.19685039370078741" top="0.78740157480314965" bottom="0.78740157480314965" header="0.51181102362204722" footer="0.51181102362204722"/>
  <pageSetup paperSize="9" scale="59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rowBreaks count="1" manualBreakCount="1">
    <brk id="19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67A542-CD47-4E15-A199-5DE2AD009CF1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00A082"/>
              <x14:negativeBorderColor rgb="FF00A082"/>
              <x14:axisColor rgb="FF000000"/>
            </x14:dataBar>
          </x14:cfRule>
          <xm:sqref>R6:R8</xm:sqref>
        </x14:conditionalFormatting>
        <x14:conditionalFormatting xmlns:xm="http://schemas.microsoft.com/office/excel/2006/main">
          <x14:cfRule type="dataBar" id="{BC582A0A-B918-4A50-9A2E-53EF78BCE99C}">
            <x14:dataBar minLength="0" maxLength="100" border="1" negativeBarBorderColorSameAsPositive="0">
              <x14:cfvo type="autoMin"/>
              <x14:cfvo type="autoMax"/>
              <x14:borderColor theme="3" tint="0.249977111117893"/>
              <x14:negativeFillColor rgb="FF00A082"/>
              <x14:negativeBorderColor rgb="FF00A082"/>
              <x14:axisColor rgb="FF000000"/>
            </x14:dataBar>
          </x14:cfRule>
          <xm:sqref>R12:R14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Przeciętne mies. wynagrodzenie</vt:lpstr>
      <vt:lpstr>'Przeciętne mies. wynagrodzenie'!Obszar_wydruku</vt:lpstr>
    </vt:vector>
  </TitlesOfParts>
  <Company>UMGDANSK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>Hrynkiewicz Marcin</cp:lastModifiedBy>
  <cp:lastPrinted>2019-07-04T12:57:07Z</cp:lastPrinted>
  <dcterms:created xsi:type="dcterms:W3CDTF">2003-12-12T10:21:54Z</dcterms:created>
  <dcterms:modified xsi:type="dcterms:W3CDTF">2019-07-18T13:27:26Z</dcterms:modified>
</cp:coreProperties>
</file>