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1835" tabRatio="739"/>
  </bookViews>
  <sheets>
    <sheet name="Budżet" sheetId="3" r:id="rId1"/>
    <sheet name="Kondycja finansowa" sheetId="8" r:id="rId2"/>
    <sheet name="Struktura dochodów" sheetId="5" r:id="rId3"/>
    <sheet name="Dochody z bliska" sheetId="2" r:id="rId4"/>
    <sheet name="Struktura wydatków" sheetId="4" r:id="rId5"/>
    <sheet name="Wydatki z bliska" sheetId="10" r:id="rId6"/>
    <sheet name="Wybrane inwestycje" sheetId="7" r:id="rId7"/>
    <sheet name="Budżet Obywatelski" sheetId="9" r:id="rId8"/>
  </sheets>
  <definedNames>
    <definedName name="_xlnm._FilterDatabase" localSheetId="3" hidden="1">'Dochody z bliska'!$R$2:$R$72</definedName>
    <definedName name="_xlnm.Print_Area" localSheetId="0">Budżet!$A$2:$AE$21</definedName>
    <definedName name="_xlnm.Print_Area" localSheetId="7">'Budżet Obywatelski'!$A$2:$C$360</definedName>
    <definedName name="_xlnm.Print_Area" localSheetId="3">'Dochody z bliska'!$A$2:$R$82</definedName>
    <definedName name="_xlnm.Print_Area" localSheetId="1">'Kondycja finansowa'!$A$2:$M$21</definedName>
    <definedName name="_xlnm.Print_Area" localSheetId="2">'Struktura dochodów'!$A$2:$P$22</definedName>
    <definedName name="_xlnm.Print_Area" localSheetId="4">'Struktura wydatków'!$A$2:$Q$19</definedName>
    <definedName name="_xlnm.Print_Area" localSheetId="6">'Wybrane inwestycje'!$A$2:$D$97</definedName>
    <definedName name="_xlnm.Print_Area" localSheetId="5">'Wydatki z bliska'!$A$2:$D$180</definedName>
    <definedName name="_xlnm.Print_Titles" localSheetId="0">Budżet!$A:$A</definedName>
    <definedName name="_xlnm.Print_Titles" localSheetId="3">'Dochody z bliska'!$A:$B</definedName>
    <definedName name="_xlnm.Print_Titles" localSheetId="2">'Struktura dochodów'!$A:$A</definedName>
    <definedName name="_xlnm.Print_Titles" localSheetId="5">'Wydatki z bliska'!$2:$3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D15" i="7"/>
  <c r="D17" i="7"/>
  <c r="D19" i="7"/>
  <c r="D20" i="7"/>
  <c r="D21" i="7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5" i="4"/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C15" i="5" l="1"/>
  <c r="D15" i="5"/>
  <c r="E15" i="5"/>
  <c r="F15" i="5"/>
  <c r="G15" i="5"/>
  <c r="H15" i="5"/>
  <c r="I15" i="5"/>
  <c r="J15" i="5"/>
  <c r="K15" i="5"/>
  <c r="L15" i="5"/>
  <c r="M15" i="5"/>
  <c r="N15" i="5"/>
  <c r="O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D14" i="5"/>
  <c r="E14" i="5"/>
  <c r="F14" i="5"/>
  <c r="G14" i="5"/>
  <c r="H14" i="5"/>
  <c r="I14" i="5"/>
  <c r="J14" i="5"/>
  <c r="K14" i="5"/>
  <c r="L14" i="5"/>
  <c r="M14" i="5"/>
  <c r="N14" i="5"/>
  <c r="O14" i="5"/>
  <c r="C14" i="5"/>
  <c r="B15" i="5"/>
  <c r="B16" i="5"/>
  <c r="B17" i="5"/>
  <c r="B18" i="5"/>
  <c r="B19" i="5"/>
  <c r="B20" i="5"/>
  <c r="B21" i="5"/>
  <c r="B14" i="5"/>
  <c r="AC7" i="3" l="1"/>
  <c r="S16" i="3"/>
  <c r="T16" i="3"/>
  <c r="U16" i="3"/>
  <c r="V16" i="3"/>
  <c r="W16" i="3"/>
  <c r="X16" i="3"/>
  <c r="Y16" i="3"/>
  <c r="Z16" i="3"/>
  <c r="AA16" i="3"/>
  <c r="AB16" i="3"/>
  <c r="AC16" i="3"/>
  <c r="AC11" i="3" l="1"/>
  <c r="AC9" i="3"/>
  <c r="AC6" i="3"/>
  <c r="AC4" i="3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5" i="4"/>
  <c r="B20" i="8" l="1"/>
  <c r="C20" i="8"/>
  <c r="D20" i="8"/>
  <c r="E20" i="8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<sst xmlns="http://schemas.openxmlformats.org/spreadsheetml/2006/main" count="1224" uniqueCount="729">
  <si>
    <t>Infrastruktura drogowa i komunikacja miejska</t>
  </si>
  <si>
    <t>Utrzymanie komunikacji miejskiej</t>
  </si>
  <si>
    <t>Remonty, modernizacja i budowa chodników</t>
  </si>
  <si>
    <t>Utrzymanie obiektów inżynierskich (konserwacja, naprawy, remonty)</t>
  </si>
  <si>
    <t>Pozostałe wydatki</t>
  </si>
  <si>
    <t>Edukacja i opieka wychowawcza</t>
  </si>
  <si>
    <t>Zapewnienie miejsc w przedszkolach</t>
  </si>
  <si>
    <t>Kształcenie dorosłych</t>
  </si>
  <si>
    <t>Pomoc społeczna i integracja</t>
  </si>
  <si>
    <t>Zapewnienie opieki dzieciom pozbawionym opieki rodzicielskiej</t>
  </si>
  <si>
    <t>Kultura</t>
  </si>
  <si>
    <t>Budowa Europejskiego Centrum Solidarności</t>
  </si>
  <si>
    <t>Organizacja i współorganizacja wydarzeń kulturalnych</t>
  </si>
  <si>
    <t>Sport, rekreacja, wypoczynek i turystyka w mieście</t>
  </si>
  <si>
    <t>Remonty i utrzymanie obiektów sportowych</t>
  </si>
  <si>
    <t>Budowa wybiegu i pawilonu dla lwów</t>
  </si>
  <si>
    <t>Zarządzanie miastem i jego strukturami</t>
  </si>
  <si>
    <t>Promocja miasta, w tym poprzez sport i działalność klubów sportowych</t>
  </si>
  <si>
    <t>Realizacja polityki kadrowej w Urzędzie Miasta</t>
  </si>
  <si>
    <t>Aktywizacja i informowanie społeczności lokalnej oraz budowanie tożsamości Gdańszczan</t>
  </si>
  <si>
    <t>Działalność Dyrekcji Rozbudowy Miasta Gdańska</t>
  </si>
  <si>
    <t>Współpraca międzynarodowa Miasta Gdańska</t>
  </si>
  <si>
    <t>Obsługa Rady Miasta Gdańska</t>
  </si>
  <si>
    <t>Ochrona środowiska i zieleń miejska</t>
  </si>
  <si>
    <t>Odbiór, transport i gospodarka odpadami komunalnymi</t>
  </si>
  <si>
    <t>Utrzymanie zieleni miejskiej</t>
  </si>
  <si>
    <t>Zagospodarowanie Pasa Nadmorskiego</t>
  </si>
  <si>
    <t>Nieruchomości i gospodarka mieszkaniowa</t>
  </si>
  <si>
    <t>Obrót nieruchomości, w tym zakup gruntów i mieszkań</t>
  </si>
  <si>
    <t>Rozwój mieszkalnictwa społecznego</t>
  </si>
  <si>
    <t>Utrzymanie i zarządzanie cmentarzami</t>
  </si>
  <si>
    <t>Finanse miasta</t>
  </si>
  <si>
    <t>Zarządzanie długiem, w tym odsetki</t>
  </si>
  <si>
    <t>Wpłata do rezerwy celowej budżetu państwa na rzecz biedniejszych samorządów, tzw. "janosikowe"</t>
  </si>
  <si>
    <t>Działalność Straży Miejskiej</t>
  </si>
  <si>
    <t>Ład i polityka przestrzenna</t>
  </si>
  <si>
    <t>Działalność Biura Rozwoju Gdańska</t>
  </si>
  <si>
    <t>Prowadzenie państwowego zasobu geodezyjnego i kartograficznego</t>
  </si>
  <si>
    <t>Sprawy obywatelskie i usługi administracyjne</t>
  </si>
  <si>
    <t>Prowadzenie ewidencji ludności</t>
  </si>
  <si>
    <t>Koordynacja i monitoring współpracy z organizacjami pozarządowymi</t>
  </si>
  <si>
    <t>Rozwój społeczno-gospodarczy miasta</t>
  </si>
  <si>
    <t>Działalność Powiatowego Urzędu Pracy</t>
  </si>
  <si>
    <t>Stypendia naukowe Prezydenta Miasta Gdańska</t>
  </si>
  <si>
    <t>Zdrowie mieszkańców i przeciwdziałanie patologiom społecznym</t>
  </si>
  <si>
    <t>Przeciwdziałanie alkoholizmowi</t>
  </si>
  <si>
    <t>Promocja zdrowia i przeciwdziałanie wybranym chorobom społecznym</t>
  </si>
  <si>
    <t>Funkcja</t>
  </si>
  <si>
    <t>Rodzaj wydatków</t>
  </si>
  <si>
    <t>Kwota</t>
  </si>
  <si>
    <t>Wsparcie osób starszych</t>
  </si>
  <si>
    <t>Pomoc bezdomnym</t>
  </si>
  <si>
    <t>Dotacje dla NGO na działalność kulturalną</t>
  </si>
  <si>
    <t>Organizacja kąpielisk morskich w Gdańsku</t>
  </si>
  <si>
    <t>Bezpieczeństwo</t>
  </si>
  <si>
    <t>Wpływy z podatków i opłat lokalnych</t>
  </si>
  <si>
    <t>Podatek od nieruchomości</t>
  </si>
  <si>
    <t>Podatek rolny</t>
  </si>
  <si>
    <t>Podatek leśny</t>
  </si>
  <si>
    <t>Podatek od środków transportowych</t>
  </si>
  <si>
    <t>Wpływy z opłaty skarbowej</t>
  </si>
  <si>
    <t>Wpływy z opłaty targowej</t>
  </si>
  <si>
    <t>Wpływy z opłaty miejscowej</t>
  </si>
  <si>
    <t>Udziały w podatkach</t>
  </si>
  <si>
    <t>Podatek dochodowy od osób fizycznych</t>
  </si>
  <si>
    <t>Podatek dochodowy od osób prawnych</t>
  </si>
  <si>
    <t>Podatek od działalności gospodarczej osób fizycznych opłacanego w formie karty podatkowej</t>
  </si>
  <si>
    <t>Podatek od spadków i darowizn</t>
  </si>
  <si>
    <t>Podatek od czynności cywilno-prawnych</t>
  </si>
  <si>
    <t>Dochody z mienia komunalnego</t>
  </si>
  <si>
    <t>Wpływy z opłat za trwały zarząd, użytkowanie, służebności i użytkowanie wieczyste nieruchomości</t>
  </si>
  <si>
    <t>Wpływy z dywidend</t>
  </si>
  <si>
    <t>Wpłaty z tytułu odpłatnego nabycia prawa własności oraz prawa użytkowania wieczystego nieruchomości</t>
  </si>
  <si>
    <t>Subwencje</t>
  </si>
  <si>
    <t>Środki na uzupełnienie dochodów powiatów</t>
  </si>
  <si>
    <t>Dochody realizowane przez jednostki  budżetowe</t>
  </si>
  <si>
    <t>Pozostałe dochody</t>
  </si>
  <si>
    <t xml:space="preserve">Dotacje na zadania własne </t>
  </si>
  <si>
    <t>Dotacje na zadania zlecone i realizowane na podstawie porozumień z organami administracji rządowej</t>
  </si>
  <si>
    <t>Pozostałe dotacje</t>
  </si>
  <si>
    <t>Pozostałe dochody z mienia komunalnego</t>
  </si>
  <si>
    <t>Inne pozostałe dochody</t>
  </si>
  <si>
    <t>Kategoria dochodów</t>
  </si>
  <si>
    <t>Rodzaj dochodów</t>
  </si>
  <si>
    <t>Dochody ogółem</t>
  </si>
  <si>
    <t>Wydatki ogółem</t>
  </si>
  <si>
    <t>Wynik budżetu</t>
  </si>
  <si>
    <t>Wydatki bieżące</t>
  </si>
  <si>
    <t>Wydatki majątkowe</t>
  </si>
  <si>
    <t xml:space="preserve">Dochody własne </t>
  </si>
  <si>
    <t>Dotacje na zadania własne</t>
  </si>
  <si>
    <t>Dotacje na zadania zlecone</t>
  </si>
  <si>
    <t>Środki z Unii Europejskiej i innych źródeł zagranicznych</t>
  </si>
  <si>
    <t>Dotacje z państwowych funduszy celowych na inwestycje i zakupy inwestycyjne (w tym refundacja zakupu lokali mieszkaniowych)</t>
  </si>
  <si>
    <t>Dotacje celowe otrzymane od innych jednostek samorządu terytorialnego (w tym na usługi przewozowe)</t>
  </si>
  <si>
    <t>Część oświatowa subwencji ogólnej dla jednostek samorządu terytorialnego</t>
  </si>
  <si>
    <t>Część równoważąca subwencji ogólnej dla powiatu</t>
  </si>
  <si>
    <t>Część równoważąca subwencji ogólnej dla gmin</t>
  </si>
  <si>
    <t>Wpływy z działalności placówek oświatowych</t>
  </si>
  <si>
    <t>Zwrot podatku VAT</t>
  </si>
  <si>
    <t>Odpłatność za pobyt w domach pomocy społecznej</t>
  </si>
  <si>
    <t>Mandaty za przejazd komunikacją miejską bez biletu</t>
  </si>
  <si>
    <t>Pozostałe dochody zrealizowane przez jednostki budżetowe</t>
  </si>
  <si>
    <t>Dochody z najmu i dzierżawy składników majątkowych</t>
  </si>
  <si>
    <t>Wpływy z tytułu przekształcenia prawa użytkowania wieczystego</t>
  </si>
  <si>
    <t>Odsetki z oprocentowania kont bankowych</t>
  </si>
  <si>
    <t>Dotacje celowe na opiekę społeczną</t>
  </si>
  <si>
    <t>Dotacja na utrzymanie komendy powiatowej Państwowej Straży Pożarnej</t>
  </si>
  <si>
    <t>Pozostałe dotacje na zadania zlecone</t>
  </si>
  <si>
    <t>Odsetki od nieterminowych wpłat z tyt. podatków itp.</t>
  </si>
  <si>
    <t>Dochody związane z realizacją zadań z zakresu administracji rządowej</t>
  </si>
  <si>
    <t>Opłaty za zezwolenia na sprzedaż alkoholu</t>
  </si>
  <si>
    <t>Opłaty komunikacyjne</t>
  </si>
  <si>
    <t>Opłaty za korzystanie ze środowiska i udostępnienie informacji o środowisku</t>
  </si>
  <si>
    <t>Zwrot kosztów sądowych, egzekucyjnych, zastępstwa procesowego, odszkodowania itp.</t>
  </si>
  <si>
    <t>Wyszczególnienie</t>
  </si>
  <si>
    <t>w tym na mieszkańca:</t>
  </si>
  <si>
    <t>Udział %</t>
  </si>
  <si>
    <t>kwota</t>
  </si>
  <si>
    <t>Gospodarka komunalna</t>
  </si>
  <si>
    <t>Lp.</t>
  </si>
  <si>
    <t>Koszt</t>
  </si>
  <si>
    <t>w mln zł</t>
  </si>
  <si>
    <t xml:space="preserve">Budowa Teatru Szekspirowskiego </t>
  </si>
  <si>
    <t>2.</t>
  </si>
  <si>
    <t>3.</t>
  </si>
  <si>
    <t>4.</t>
  </si>
  <si>
    <t>5.</t>
  </si>
  <si>
    <t>6.</t>
  </si>
  <si>
    <t>1.</t>
  </si>
  <si>
    <t>7.</t>
  </si>
  <si>
    <t>8.</t>
  </si>
  <si>
    <t>9.</t>
  </si>
  <si>
    <t>10.</t>
  </si>
  <si>
    <t>11.</t>
  </si>
  <si>
    <t>Inwestycja</t>
  </si>
  <si>
    <t>Rating miasta Gdańska w ocenie agencji Fitch</t>
  </si>
  <si>
    <t>Wydatki miasta</t>
  </si>
  <si>
    <t>Dochody miasta</t>
  </si>
  <si>
    <t>BBB+</t>
  </si>
  <si>
    <t>AA-</t>
  </si>
  <si>
    <t>Dług w relacji do dochodów</t>
  </si>
  <si>
    <t>Zadłużenie - stan na dzień 31 grudnia</t>
  </si>
  <si>
    <t>Nazwa inwestycji</t>
  </si>
  <si>
    <t>Skatepark Osowa</t>
  </si>
  <si>
    <t>Remont ul. Siennej w Gdańsku (od Trasy Sucharskiego do ul. Tamka) z wykonaniem jednostronnie chodnika</t>
  </si>
  <si>
    <t>Remont nawierzchni ul. Łódzkiej na odcinku od ul. Przemyskiej do ul. Nowa Warszawska</t>
  </si>
  <si>
    <t>Remont budynku Szkoły Podstawowej Nr 11 przy ul. Stryjewskiego 28</t>
  </si>
  <si>
    <t>Remont podłóg na terenie Szkoły Podstawowej nr 1 i Gimnazjum nr 27 (ZKPiG Nr 20)</t>
  </si>
  <si>
    <t>Budowa obiektów socjalnych dla obiektów sportowych przy Szkole Podstawowej Nr 81 w Gdańsku Osowie</t>
  </si>
  <si>
    <t>Przywrócenie stanu świetności Teatrowi Leśnemu w Jaśkowej Dolinie</t>
  </si>
  <si>
    <t>Park nad Jaśkowym Potokiem - "Jaśkowy Zakątek"</t>
  </si>
  <si>
    <t>Nowy Pachołek</t>
  </si>
  <si>
    <t>Zagospodarowanie terenu w sąsiedztwie stawu przy ul. Piekarniczej w Gdańsku</t>
  </si>
  <si>
    <t>Pusty Staw - park - sport, rekreacja, wypoczynek</t>
  </si>
  <si>
    <t>Park Wolności - zagospodarowanie terenu przy ZSO 5 w Nowym Porcie</t>
  </si>
  <si>
    <t>Infrastruktura rekreacyjna dla osiedli rejonu Piecki-Migowo</t>
  </si>
  <si>
    <t>Budowa boiska piłkarskiego na terenie osiedla Zaspa Młyniec</t>
  </si>
  <si>
    <t>Aktiv Park Przymorze</t>
  </si>
  <si>
    <t>Siłownia pod chmurką dla Brzeźna, Nowego Portu, Oruni, Stogów, Krakowca-Górek Zachodnich, Olszynki, Wyspa Sobieszewska</t>
  </si>
  <si>
    <t>Powstanie siłowni zewnętrznej na terenie zielonym przy zbiorniku retencyjnym "Madalińskiego"</t>
  </si>
  <si>
    <t>Miejsca postojowe dla samochodów oraz przejście dla pieszych przy Przychodni Zdrowia przy ul. Jaśkowa Dolina 105</t>
  </si>
  <si>
    <t>Opracowanie dokumentacji - Piecewska - ulica na miarę XXI wieku - bezpieczna, przyjazna pieszym i kierowcom.</t>
  </si>
  <si>
    <t>Gdańsk trzyma poziom - lepsze chodniki </t>
  </si>
  <si>
    <t>Remont chodników osiedla Zaspa-Młyniec</t>
  </si>
  <si>
    <t>Modernizacja boiska szkolnego oraz budowa bieżni ze skocznią w dal przy Szkole Podstawowej nr 27 im. Dzieci Zjednoczonej Europy w Gdańsku.</t>
  </si>
  <si>
    <t>Modernizacja Sali gimnastycznej oraz wykonanie ścianki wspinaczkowej przy Szkole Podstawowej nr 27 im. Dzieci Zjednoczonej Europy</t>
  </si>
  <si>
    <t>Budowa zadaszeń nad wybiegami dla psów w Schronisku dla Bezdomnych Zwierząt  w Gdańsku</t>
  </si>
  <si>
    <t>Budowa boiska wielofunkcyjnego na terenach zielonych wąwozu przy zbiorniku wodnym Gdańsk - Madalińskiego</t>
  </si>
  <si>
    <t>Sporządzenie dokumentacji budowy ścieżki biegowo-rekreacyjnej wraz z oświetleniem wokół zbiorników retencyjnych "Świętokrzyska 1" i "Świętokrzyska 2" w Gdańsku - Łostowicach</t>
  </si>
  <si>
    <t>Rewitalizacja jaru przy ul. ul. Wilanowskiej i Rogalińskiej.</t>
  </si>
  <si>
    <t>Remont nawierzchni  ul. Startowej</t>
  </si>
  <si>
    <t>Działalność świetlic szkolnych, stołówek i schroniska młodzieżowego</t>
  </si>
  <si>
    <t>Działalność żłobków</t>
  </si>
  <si>
    <t>Działalność placówek edukacyjnych dla osób z niepełnosprawnościami</t>
  </si>
  <si>
    <t>Działalność poradni psychologiczno - pedagogicznych</t>
  </si>
  <si>
    <t>Działalność Centrum Hewelianum</t>
  </si>
  <si>
    <t>Działalność Straży Pożarnej</t>
  </si>
  <si>
    <t>Działalność schroniska dla zwierząt</t>
  </si>
  <si>
    <t>Bieżąca obsługa mieszkańców, w tym korespondencja, publikacja ogłoszeń itp.</t>
  </si>
  <si>
    <t>Dotacje z budżetu państwa na zadania bieżące gminy (w tym wychowanie przedszkolne, pomoc społeczna)</t>
  </si>
  <si>
    <t>Dotacje z budżetu państwa na zadania bieżące powiatu (w tym na domy pomocy społecznej)</t>
  </si>
  <si>
    <t>Dochody ze sprzedaży biletów komunikacyjnych</t>
  </si>
  <si>
    <t>Wpływy z gospodarowania odpadami komunalnymi</t>
  </si>
  <si>
    <t>Wpływy z tytułu zajęcia pasa drogowego</t>
  </si>
  <si>
    <t>Wpływy z realizacji usług cmentarnych</t>
  </si>
  <si>
    <t>Dochody z działalności ZOO</t>
  </si>
  <si>
    <t>Dotacja na składki na ubezpieczenia zdrowotne oraz świadczenia dla osób nie objętych obowiązkiem ubezpieczenia zdrowotnego oraz za osoby pobierające niektóre świadczenia</t>
  </si>
  <si>
    <t>Kompleksowe zabezpieczenie przeciwpowodziowe Żuław- Przebudowa Kanału Raduni na terenie Miasta Gdańska</t>
  </si>
  <si>
    <t>Rewitalizacja Dolnego Wrzeszcza</t>
  </si>
  <si>
    <t>Budowa żłobka modułowego</t>
  </si>
  <si>
    <t xml:space="preserve">Przebudowa szlaku wodnego na Motławie - Modernizacja wejścia do portu wewnętrznego (w Gdańsku) Etap II </t>
  </si>
  <si>
    <t>Modernizacja chodników</t>
  </si>
  <si>
    <t>Budowa szkoły podstawowej w Kokoszkach</t>
  </si>
  <si>
    <t>Budowa placów zabaw w różnych dzielnicach miasta</t>
  </si>
  <si>
    <t xml:space="preserve">Wybrane inwestycje zakończone w 2014 r. </t>
  </si>
  <si>
    <t xml:space="preserve">Inwestycje zrealizowane w ramach Budżetu Obywatelskiego w 2014 r. </t>
  </si>
  <si>
    <t>-</t>
  </si>
  <si>
    <t>A-</t>
  </si>
  <si>
    <t>AA</t>
  </si>
  <si>
    <t>%</t>
  </si>
  <si>
    <t>zaległości z podatków zniesionych</t>
  </si>
  <si>
    <t>podatek od posiadania psów</t>
  </si>
  <si>
    <t>opłata admin. za czynności urzędowe</t>
  </si>
  <si>
    <t>Gospodarka gruntami i nieruchomościami</t>
  </si>
  <si>
    <t>Gospodarowanie przestrzenią i realizacja polityki przestrzennej</t>
  </si>
  <si>
    <t>Gospodarowanie zasobem nieruchomości komunalnych</t>
  </si>
  <si>
    <t xml:space="preserve">Działania rewitalizacyjne </t>
  </si>
  <si>
    <t>Gdański Program Przeciwpowodziowy</t>
  </si>
  <si>
    <t>Modernizacja HSW "Olivia"</t>
  </si>
  <si>
    <t xml:space="preserve">Program budowy i modernizacji boisk </t>
  </si>
  <si>
    <t>Współpraca z organizacjami sportu</t>
  </si>
  <si>
    <t>Działalność miejskich instytucji kultury</t>
  </si>
  <si>
    <t>Ochrona zabytków</t>
  </si>
  <si>
    <t>Utrzymanie obiektów dziedzictwa kulturowego i miejsc pamięci narodowej</t>
  </si>
  <si>
    <t>Realizacja zrównoważonego rozwoju miasta, w tym kształtowanie polityki rozwoju terenów zielonych</t>
  </si>
  <si>
    <t>Termomodernizacje w obiektach użyteczności publicznej w Gdańsku</t>
  </si>
  <si>
    <t xml:space="preserve">Utrzymanie czystości i porządku na drogach publicznych i wewnętrznych  </t>
  </si>
  <si>
    <t>Remonty i inwestycje w obszarze pomocy społecznej</t>
  </si>
  <si>
    <t>Bieżąca obsługa podmiotów gospodarczych</t>
  </si>
  <si>
    <t>Działalność Urzędu Stanu Cywilnego</t>
  </si>
  <si>
    <t>Prowadzenie rejestracji pojazdów i wydawanie uprawnień</t>
  </si>
  <si>
    <t xml:space="preserve">Wybrane inwestycje zakończone w 2015 r. </t>
  </si>
  <si>
    <t xml:space="preserve">Zintegrowany System Zarządzania Ruchem TRISTAR </t>
  </si>
  <si>
    <t>Rewitalizacja Dolnego Miasta</t>
  </si>
  <si>
    <t xml:space="preserve">Rozbudowa ul. Słowackiego od ul. Spadochroniarzy do terminala nr 2 Portu Lotniczego Gdańsk </t>
  </si>
  <si>
    <t>Termomodernizacja obiektów użyteczności publicznej -Szkoła Podstawowa nr 65  ul. Śluza w dzielnicy Gdańsk-Dolne Miasto</t>
  </si>
  <si>
    <t>Budowa strażnicy Jednostki Ratowniczo-Gaśniczej nr 6 w Komendzie Miejskiej PSP w Gdańsku - etap I</t>
  </si>
  <si>
    <t>12.</t>
  </si>
  <si>
    <t xml:space="preserve">Budowa ogólnodostępnego boiska piłkarskiego w dzielnicy Zaspa przy ul. Meissnera w Gdańsku        </t>
  </si>
  <si>
    <t>Monitoring wizyjny w dzielnicach: Brzezno, Nowy Port, Olszynka, Orunia-Sw. Wojciech-Lipce</t>
  </si>
  <si>
    <t>Winda zewnetrzna dla osób niepełnosporawnych (budynek Szkoły Podstawowej nr 8, ul. Dragana 2)</t>
  </si>
  <si>
    <t>SZKOŁA MARZEN - remont głównego dziedzinca szkolnego, placu apelowego oraz wymiana podłóg, okien i lamp na terenie Szkoły Podstawowej nr 1 i Gimnazjum nr 27 w Gdansku</t>
  </si>
  <si>
    <t>Budowa nowego boiska sportowego wielofunkcyjnego w Szkole Podstawowej Nr 58 w Gdansku, ul. Skarpowa 3</t>
  </si>
  <si>
    <t>Park nad Jaskowym Potokiem - "Jaskowy Zakatek"</t>
  </si>
  <si>
    <t>Sportpark przy ul. Św.Barbary</t>
  </si>
  <si>
    <t>Rekreacja: Podlesna Polana // parkour - Hallera – Okrzei// Plac przy Baczynskiego - Bohomolca // Podkarpacka</t>
  </si>
  <si>
    <t>Boisko Wielofunkcyjne w Gdansku Osowej - teren przy ul. Heleny i Diany</t>
  </si>
  <si>
    <t>Gdańsk trzyma poziom -lepsze chodniki</t>
  </si>
  <si>
    <t>Gdansk trzyma poziom - lepsze chodniki (ogólnomiejskie)</t>
  </si>
  <si>
    <t>Wymiana asfaltu na ul. Pilotów na osiedlu Zaspa Młyniec</t>
  </si>
  <si>
    <t>Stanowiska parkingowe wzdłuz ogrodzenia Szkoły Podstawowej nr. 8 od ul. Dragana</t>
  </si>
  <si>
    <t>Sterylizacja kotek i kastracja kocurów miejskich wolnozyjacych wraz z odrobaczaniem i odpchlaniem</t>
  </si>
  <si>
    <t xml:space="preserve">Inwestycje zrealizowane w ramach Budżetu Obywatelskiego w 2015 r. </t>
  </si>
  <si>
    <t>Budowa 2 żłobków modułowych przy ul. Olsztyńskiej i Wilanowskiej</t>
  </si>
  <si>
    <t>Modernizacje oświetlenia ulicznego na wybranych ciągach ulic w ramach programu "SOWA-Energooszczędne oświetlenie uliczne"</t>
  </si>
  <si>
    <t>Termomodernizacja obiektów użyteczności publicznej -Szkoła Podstawowa nr 16 ul. Ubocze w dzielnicy Gdańsk-Orunia</t>
  </si>
  <si>
    <t>Modernizacja istniejącego ciągu pieszego - bulwar, na ciąg pieszo - rowerowy z wydzieleniem ścieżki rowerowej. Lokalizacja: Bulwar pieszy na odcinku od ulicy Chłopskiej (wylot z tunelu pod ul. Chłopska) w kierunku ul. Dąbrowszczaków z połączeniem do Parku Regana</t>
  </si>
  <si>
    <t>Ścieżka biegowo rekreacyjna (fragment) wraz z oświetleniem przy zbiornikach wodnych Świętokrzyska I i II</t>
  </si>
  <si>
    <t>Biegnij, wyskocz oraz rzuć! W zdrowym ciele zdrowy duch!</t>
  </si>
  <si>
    <t>Nowy Pachołek 2.0</t>
  </si>
  <si>
    <t>Piecewska – ulica na miarę XXI wieku – bezpieczna, przyjazna pieszym i kierowcom. Etap 2</t>
  </si>
  <si>
    <t>Dom Zarazy, modernizacja i doposażenie</t>
  </si>
  <si>
    <t>Dzielnicowy park rekreacyjno wypoczynkowy dla dzieci, młodzieży i dorosłych na Stogach. Etap I</t>
  </si>
  <si>
    <t>Zadłużenie miasta- stan na dzień 31 grudnia</t>
  </si>
  <si>
    <t>Budowa linii tramwajowej w dzielnicy Piecki- Migowo (GPKM, etap III B)</t>
  </si>
  <si>
    <t>Budowa dojazdów do Pomorskiej Kolei Metropilitalnej oraz przebudowa infrastruktury tramwajowej w ul. Siennickiej i ul. Lenartowicza, od ul. Elbląskiej do ul. Sucharskiego (GPKM, etap III C)</t>
  </si>
  <si>
    <t>Połączenie i przebudowa ulicy Kilińskiego i Nad stawem z ul. Kościuszszki i Trasą Słowackiego</t>
  </si>
  <si>
    <t>AA+</t>
  </si>
  <si>
    <t>Prowadzenie szkół</t>
  </si>
  <si>
    <t>Działania poszerzające ofertę edukacyjną w gdańskich placówkach oświatowych</t>
  </si>
  <si>
    <t>Działalność Gdańskiego Centrum Usług Wspólnych</t>
  </si>
  <si>
    <t>Utrzymanie infrastruktury tramwajowej</t>
  </si>
  <si>
    <t>Zarządzanie drogami i ruchem</t>
  </si>
  <si>
    <t>Utrzymanie zieleni w pasach drogowych</t>
  </si>
  <si>
    <t>Przebudowa ul. Stągiewnej</t>
  </si>
  <si>
    <t>Oświetlenie ulic i utrzymanie urządzeń technicznych</t>
  </si>
  <si>
    <t>Wsparcie osób i rodzin znajdujących się w trudnej sytuacji życiowej, w tym rodzin dysfunkcyjnych</t>
  </si>
  <si>
    <t>Organizacja i administrowanie systemu pomocy społecznej</t>
  </si>
  <si>
    <t>Wypłaty świadczeń w ramach programu 500+</t>
  </si>
  <si>
    <t>Pomoc mieszkaniowa</t>
  </si>
  <si>
    <t>Działalność ZOO (w tym inwestycje)</t>
  </si>
  <si>
    <t>Funkcjonowanie ERGO ARENY (w tym spłata kredytu zaciągniętego na budowę)</t>
  </si>
  <si>
    <t>Przygotowanie i realizacja pozostałych inwestycji</t>
  </si>
  <si>
    <t xml:space="preserve">Zarządzanie strategiczne </t>
  </si>
  <si>
    <t>Obsługa prawna</t>
  </si>
  <si>
    <t>Funkcjonowanie jednostek pomocniczych</t>
  </si>
  <si>
    <t>Zarządzanie dochodami i wydatkami miasta</t>
  </si>
  <si>
    <t>Planowanie budżetowe</t>
  </si>
  <si>
    <t>Ochrona powietrza</t>
  </si>
  <si>
    <t>Program ograniczania hałasu w mieście</t>
  </si>
  <si>
    <t>Utrzymanie i administrowanie infrastrukturą odwodnieniową, magazynem przeciwpowodziowym, studniami publicznymi i fontannami</t>
  </si>
  <si>
    <t>Inwestycje zrealizowane w ramach Budżetu Obywatelskiego</t>
  </si>
  <si>
    <t>Dofinansowanie policji i straży granicznej</t>
  </si>
  <si>
    <t>Odbiory i kontrola budów i obiektów budowlanych</t>
  </si>
  <si>
    <t>Prowadzenie rejestrów przedsiębiorców</t>
  </si>
  <si>
    <t>Nadzór nad stowarzyszeniami i fundacjami</t>
  </si>
  <si>
    <t>Rozwój gospodarczy Miasta w zakresie współpracy z inwestorami</t>
  </si>
  <si>
    <t>Wsparcie i promocja przedsiębiorczości</t>
  </si>
  <si>
    <t>Utrzymanie i rozwój elektronicznej platformy edukacyjnej</t>
  </si>
  <si>
    <t>Rezerwa subwencji ogólnej na uzupełnienie dochodów powiatów</t>
  </si>
  <si>
    <t>Dotacja na świadczenia wychowawcze 500+</t>
  </si>
  <si>
    <t>Tunel pod Martwą Wisłą</t>
  </si>
  <si>
    <t>Zagospodarowanie zieleńca w kwartale ulic Szeroka-Grobla-Świętojańska-Szklary</t>
  </si>
  <si>
    <t>Rozbudowa cmentarza Łostowice - etap IB</t>
  </si>
  <si>
    <t>Budowa Centrum Sportu Młodzieżowego GOKF - I etap</t>
  </si>
  <si>
    <t>Budowa Pogotowia Socjalnego dla Osób Nietrzeźwych oraz NZOZ Poradnia Profilaktyki i Terapii Uzależnień MONAR</t>
  </si>
  <si>
    <t>Budowa strażnicy Jednostki Ratowniczo-Gaśniczej nr 6 - etap I</t>
  </si>
  <si>
    <t>Budowa przedszkola przy ul. Dąbka</t>
  </si>
  <si>
    <t>Rozbudowa Domu Pomocy Społecznej "Ostoja" przy ul. Hożej</t>
  </si>
  <si>
    <t>Program likwidacji barier architektonicznych w obiektach użyteczności publicznej</t>
  </si>
  <si>
    <t>Bezpieczna STRZYŻA</t>
  </si>
  <si>
    <t>Monitoring ciągu pieszego do ERGO Areny</t>
  </si>
  <si>
    <t xml:space="preserve">Dom Zarazy - modernizacja i doposażenie </t>
  </si>
  <si>
    <t>SKWER IM. ARKADIUSZA ARAMA RYBICKIEGO</t>
  </si>
  <si>
    <t>Toaleta miejska na Stogach</t>
  </si>
  <si>
    <t>Latarnia na chodniku wzdłuż ulicy Chłopskiej</t>
  </si>
  <si>
    <t>Gdańska woda zdrowia doda!</t>
  </si>
  <si>
    <t>Siłownia pod chmurką w Zielonym Parku</t>
  </si>
  <si>
    <t>Siłownia pod chmurką przy Wroniej Górce</t>
  </si>
  <si>
    <t>Na Niedźwiedzim Szlaku</t>
  </si>
  <si>
    <t>Leśny Świat Dzieci</t>
  </si>
  <si>
    <t>Boisko rekreacyjno-sportowe dla mieszkańców osiedla Chełm</t>
  </si>
  <si>
    <t>Street workout - instalacja do ćwiczeń z własną masą ciała</t>
  </si>
  <si>
    <t>Plac zabaw w parku dworskim im. Ks. Bronisława Kabata przy ul. Zwierzynieckiej (Jasień)</t>
  </si>
  <si>
    <t>Budowa nowego placu zabaw dla dzieci z elementami sportowymi przy ulicy Podchorążych w Gdańsku</t>
  </si>
  <si>
    <t>NOWY Nowy Port</t>
  </si>
  <si>
    <t>Place zabaw i zielone skwery Oliwy</t>
  </si>
  <si>
    <t>Place zabaw dla dzieci przy boisku sportowym na ulicy Magellana</t>
  </si>
  <si>
    <t>Place zabaw i siłownia na Przymorzu Małym</t>
  </si>
  <si>
    <t>Suchanino - boisko do tenisa, siłownia pod chmurką oraz schody terenowe do przystanku przy kładcenad ul. Powstańców Warszawskich</t>
  </si>
  <si>
    <t>Budowa boiska do piłki nożnej w Gimnazjum nr 8 w Gdańsku</t>
  </si>
  <si>
    <t>Siłownia na świeżym powietrzu w Parku Św. Barbary (Długie Ogrody - Śródmieście)</t>
  </si>
  <si>
    <t>DOLNY WRZESZCZ - SPORTOWA HISTORIA ZOBOWIĄZUJE</t>
  </si>
  <si>
    <t>Podleśna Polana - strefa D-boiska</t>
  </si>
  <si>
    <t>Plac zabaw jako element przyszłego Parku Rekreacyjno-Wypoczynkowego</t>
  </si>
  <si>
    <t>Boisko marzeń przy XV LO dla wszystkich mieszkańców</t>
  </si>
  <si>
    <t>Budujemy boisko wielofunkcyjne</t>
  </si>
  <si>
    <t>Stworzenie części rekreacyjno - sportowej na świeżym powietrzu</t>
  </si>
  <si>
    <t>Zielony Staw - zagospodarowanie terenu wokół zbiornika wodnego między os. Zielonym i Leszczynowym</t>
  </si>
  <si>
    <t>Tereny rekreacyjne dla dzielnicy Piecki-Migowo - zielona plaża z miejscem do grillowania</t>
  </si>
  <si>
    <t>MIEJSCA REKREACJI I WYPOCZYNKU DLA DZIECI I MŁODZIEŻY Z ZAPLECZEM DLA RODZICÓW I SENIORÓW</t>
  </si>
  <si>
    <t>Zagospodarowanie placu u zbiegu ulic Jacka Soplicy i wojskiego na terenie rekreacyjno-wypoczynkowym</t>
  </si>
  <si>
    <t>Samoobsługowe stacje rowerowe na Przymorzu Wielkim</t>
  </si>
  <si>
    <t>Uporządkowanie terenu stawu dworskiego przy ul. Zwierzynieckiej (JASIEŃ)</t>
  </si>
  <si>
    <t>"Chodkiewicza 17" Rewitalizacja terenu, ułatwienie codziennego życia mieszkańcom "Chodkiewicza 17"</t>
  </si>
  <si>
    <t>Położenie płyt typu Jumba na drugiej połowie ulicy Kutnowskiej tj. od 20 do 30 oraz przełożenie fragmentu nawierzchni z kamienia na drodze łączącej z ulicą Łęczycką</t>
  </si>
  <si>
    <t>MIESZKAM W GDAŃSKU SIENNA</t>
  </si>
  <si>
    <t>Nowe miejsca postojowe</t>
  </si>
  <si>
    <t>Zagospodarowanie terenu przy ul. Raduńskiej i ul. Turkusowej</t>
  </si>
  <si>
    <t>Dzieci z SP 81 bezpiecznie i komfortowo docierają do szkoły</t>
  </si>
  <si>
    <t>Skrzyżowanie przy Galerii Bałtyckiej - przyjazne dla rowerzystów/ek</t>
  </si>
  <si>
    <t>Sieć głównych tras rowerowych Gdańska - poprawa bezpieczeństwa i jakości</t>
  </si>
  <si>
    <t>ANIMAL PATROL</t>
  </si>
  <si>
    <t>Kompleksowy program opieki nad kotami miejskimi</t>
  </si>
  <si>
    <t>Modernizacja boiska  przy Wroniej Górce</t>
  </si>
  <si>
    <t>Rewitalizacja Wroniej Górki - etap I</t>
  </si>
  <si>
    <t>Uliczne kosze na śmieci</t>
  </si>
  <si>
    <t>Mała infrastruktura - ławki, kosze na śmieci i dystrybutory na bezpłatne torebki na psie nieczystości</t>
  </si>
  <si>
    <t>Oruński Uniwersytet III Wieku</t>
  </si>
  <si>
    <t>Zajęcia aktywizujące seniorów</t>
  </si>
  <si>
    <t>Lekcje Patriotyzmu dla mieszkańców Oruni, czyli co zrobić, aby Święto Niepodległości nie kojarzyło się tylko z wolnym dniem od pracy i lekcji?</t>
  </si>
  <si>
    <t>Gdańskie wystawy plenerowe na osiedlach (JASIEŃ)</t>
  </si>
  <si>
    <t>3 tereny rekreacyjne na 3 osiedlach dzielnicy Kokoszki: park w Karczemkach (ul. Azaliowa), park w Kiełpinie Grn.(ul. Goplańska) i siłownia w Kokoszkach przy obecnym placu zabaw (ul. Osiedlowa).</t>
  </si>
  <si>
    <t xml:space="preserve">Inwestycje realizowane w ramach Budżetu Obywatelskiego w 2016 r. </t>
  </si>
  <si>
    <t xml:space="preserve">Wybrane inwestycje zakończone w 2016 r. </t>
  </si>
  <si>
    <t>Liczba mieszkańców</t>
  </si>
  <si>
    <t>463 019</t>
  </si>
  <si>
    <t>462 336</t>
  </si>
  <si>
    <t>461 354</t>
  </si>
  <si>
    <t>458 988</t>
  </si>
  <si>
    <t>464 358</t>
  </si>
  <si>
    <t>462 995</t>
  </si>
  <si>
    <t>461 885</t>
  </si>
  <si>
    <t>461 653</t>
  </si>
  <si>
    <t>461 011</t>
  </si>
  <si>
    <t>459 072</t>
  </si>
  <si>
    <t>458 053</t>
  </si>
  <si>
    <t>456 658</t>
  </si>
  <si>
    <t>455 717</t>
  </si>
  <si>
    <t>455 581</t>
  </si>
  <si>
    <t>456 591</t>
  </si>
  <si>
    <t>460 509</t>
  </si>
  <si>
    <t>460 517</t>
  </si>
  <si>
    <t>460 427</t>
  </si>
  <si>
    <t>461 531</t>
  </si>
  <si>
    <t>461 489</t>
  </si>
  <si>
    <t>462 249</t>
  </si>
  <si>
    <t>463 754</t>
  </si>
  <si>
    <t>AAA</t>
  </si>
  <si>
    <t xml:space="preserve"> </t>
  </si>
  <si>
    <t>Za parkowanie pojazdów w stefie płatnego parkowania</t>
  </si>
  <si>
    <t>Zwrot nadpłaty rekompensaty za przewozy tramwajowe i autobusowe realizowane przez GAIT</t>
  </si>
  <si>
    <t>Rozliczenia z lat ubiegłych w tym VAT</t>
  </si>
  <si>
    <t>Opłaty za wydanie prawa jazdy</t>
  </si>
  <si>
    <t>Zarządzanie infrastrukturą Urzędu Miejskiego</t>
  </si>
  <si>
    <t>Utrzymanie Infrastruktury teleinformatycznej Urzędu Miasta</t>
  </si>
  <si>
    <t>Obsługa procesu inwestycyjnego</t>
  </si>
  <si>
    <t>Działalność Gdańskiego Zarządu Dróg i Zieleni</t>
  </si>
  <si>
    <t>Ubezpieczenia majątkowe i OC miasta</t>
  </si>
  <si>
    <t>Działalność Gdańskiego Centrum Informatycznego</t>
  </si>
  <si>
    <t>Działalność Pogotowia Socjalnego dla Osób Nietrzeźwych</t>
  </si>
  <si>
    <t>Organizacja systemu zarządzania kryzysowego i ochrony ludności</t>
  </si>
  <si>
    <t>Rozwój systemu gospodarowania wodami opadowymi</t>
  </si>
  <si>
    <t>Stabilizacja i zabezpieczenie osuwisk w rejonie Biskupiej Górki w Gdańsku</t>
  </si>
  <si>
    <t>Program budowy oświetlenia "Jaśniejszy Gdańsk"</t>
  </si>
  <si>
    <t>Program budowy basenów</t>
  </si>
  <si>
    <t>Przygotowanie imprez kulturalnych, sportowych i rekreacyjnych</t>
  </si>
  <si>
    <t>Wspieranie rozwoju atrakcji i produktów turystycznych</t>
  </si>
  <si>
    <t>Rewaloryzacja i adaptacja Wozowni Artyleryjskiej na potrzeby Centrum Hewelianum w Gdańsku</t>
  </si>
  <si>
    <t>Rewaloryzacja Ratusza Głównego Miasta i Dworu Artusa</t>
  </si>
  <si>
    <t>Medale, nagrody i stypendia artystyczne</t>
  </si>
  <si>
    <t>System komunikacji miejskiej</t>
  </si>
  <si>
    <t>Zimowe utrzymanie dróg</t>
  </si>
  <si>
    <t>Bieżące utrzymanie stanu technicznego dróg</t>
  </si>
  <si>
    <t xml:space="preserve"> Obsługa wyborów powszechnych i referendów</t>
  </si>
  <si>
    <t>Pozyskiwanie i realizacja projektów inwestycyjnych przy współudziale kapitału zewnętrznego</t>
  </si>
  <si>
    <t>Program społeczny Zintegrowana inwestycja w Talenty</t>
  </si>
  <si>
    <t>Działania społeczne współfinansowane ze środków UE i innych źródeł zagranicznych</t>
  </si>
  <si>
    <t>Świadczenia rodzinne i alimentacyjne</t>
  </si>
  <si>
    <t xml:space="preserve">Wybrane inwestycje zakończone w 2017 r. </t>
  </si>
  <si>
    <t>Budowa kładki na Wyspę Ołowianka</t>
  </si>
  <si>
    <t>Rozbudowa Domu Pomocy Społecznej "Ostoja" przy ul. Hożej 4 w Gdańsku</t>
  </si>
  <si>
    <t>Utworzenie Pofortecznego Edukacyjnego Parku Miejskiego w ramach budowy Centrum Hewelianum</t>
  </si>
  <si>
    <t>Budowa krytej pływalni przy ul. Siedleckiego w Gdańsku Osowej</t>
  </si>
  <si>
    <t>Modernizacja ulicy Świętego Ducha w Gdańsku</t>
  </si>
  <si>
    <t>Budowa żłobka przy ul. Kolorowej 27</t>
  </si>
  <si>
    <t>Rewaloryzacja Parku Oruńskiego</t>
  </si>
  <si>
    <t>Budowa przedszkola przy ul. Damroki</t>
  </si>
  <si>
    <t>Przebudowa Al. Grunwaldzkiej, na odcinku od Braci Lewoniewskich do Abrahama</t>
  </si>
  <si>
    <t>Poprawa stanu nawierzchni ul. Chłopskiej</t>
  </si>
  <si>
    <t>Program budowy i modernizacji chodników - edycja 2017</t>
  </si>
  <si>
    <t>Rozbudowa monitoringu miejskiego w dzielnicy Orunia - Św. Wojciech - Lipce</t>
  </si>
  <si>
    <t>Monitoring na Siedlcach</t>
  </si>
  <si>
    <t>Bezpieczny Park nad Strzyżą we Wrzeszczu - Monitoring</t>
  </si>
  <si>
    <t>NOWY DOM TUŻ ZA ROGIEM. Modernizacja i rozbudowa schroniskadla bezdomnych zwierząt "Promyk" w Gdańsku</t>
  </si>
  <si>
    <t>Rowerowe miasteczko na terenie SP nr 8 przy ul. Dragana 2</t>
  </si>
  <si>
    <t>Budowa boiska rekreacyjnego do gry w piłkę siatkową i badmintona</t>
  </si>
  <si>
    <t>Siłownia zewnętrzna w Szkole Podstawowej nr 4 w Gdańsku</t>
  </si>
  <si>
    <t>Stół do gry w piłkarzyki SP 50</t>
  </si>
  <si>
    <t>JASIEŃSKI PARK - odwodnienie</t>
  </si>
  <si>
    <t>Montaż oświetlenia wzdłuż przejścia miedzy dolnym a górnym tarasem dzielnicy Aniołki</t>
  </si>
  <si>
    <t>Ciemno i strasznie</t>
  </si>
  <si>
    <t>Oświetlenie z zastosowaniem energii odnawialnej na Podleśnej Polanie</t>
  </si>
  <si>
    <t>Oświetlenie lampami LED ciągu pieszego wzdłuż alei Armii Krajowej</t>
  </si>
  <si>
    <t xml:space="preserve">Bezpieczny Park nad Strzyżą we Wrzeszczu - LAMPY </t>
  </si>
  <si>
    <t>Budowa ciągu pieszego łączącego ul. Jaworzniaków ze zbiornikiem Świętokrzyska 2 oraz ścieżki biegowej Świętokrzyska 2 do ul. Dulina wraz z oświetleniem całej trasy</t>
  </si>
  <si>
    <t>Uporządkowanie terenu po rozebranym pomniku Jana Krasickiego i wykonanie nowych miejsc postojowych</t>
  </si>
  <si>
    <t>Pusty Staw - Stogi</t>
  </si>
  <si>
    <t>Lesny Świat Dzieci</t>
  </si>
  <si>
    <t>Plac zabaw dla dzieci przy boisku sportowym na ulicy Magellana</t>
  </si>
  <si>
    <t>DOLNY WRZEZSZCZ - SPORTOWA HISTORIA ZOBOWIĄZUJE!</t>
  </si>
  <si>
    <t>Stworzenie części rekreacyjno - sportowej z siłownią na świeżym powietrzu</t>
  </si>
  <si>
    <t>Zielony staw -zagospodarowanie terenu wokół zbiornika wodnego między os. Zielonym i Leszczynowym</t>
  </si>
  <si>
    <t>3 tereny rekreacyjne: w Kiełpinie Grn., Karczemkach i Kokoszkach</t>
  </si>
  <si>
    <t>Tereny rekreacyjne dla dzielnicy Piecki - Migowo - zielona plaża z miejscemn do grillowania</t>
  </si>
  <si>
    <t>Wilanowska Dog Park</t>
  </si>
  <si>
    <t>Plac Buczka - całościowe wyposażenie - sport i rekreacja</t>
  </si>
  <si>
    <t>Ożywimy ulicę Szklana Huta poprzez stworzenie miejsca zabaw dla najmłodszych mieszkańców</t>
  </si>
  <si>
    <t>Nowocześnie, zdrowo i sportowo</t>
  </si>
  <si>
    <t>Zielona Oliwa</t>
  </si>
  <si>
    <t>Stawy Oliwskie i ich piękne otoczenie</t>
  </si>
  <si>
    <t>Montaż stacji naprawy rowerów w pobliżu Wału Kanału Raduni</t>
  </si>
  <si>
    <t>Biskupia Górka - miejska przestrzeń rekreacyjna</t>
  </si>
  <si>
    <t>Budowa pomostu na potrzeby sportu, turystyki kajakowej, i sportów wędkarskich</t>
  </si>
  <si>
    <t>Miejsce zabaw i aktywnej rekreacji przy wejściu do lasów Trójmiejskiego Parku Krajobrazowego</t>
  </si>
  <si>
    <t>Miejsce dla każdego! Nasz plac przy Baczyńskiego</t>
  </si>
  <si>
    <t>Budowa miejsca rekreacji dla młodzieży, odpoczynku dla dorosłych</t>
  </si>
  <si>
    <t>Nowy Park na Przymorzu Małym</t>
  </si>
  <si>
    <t>Trzy w jednym 
(przy Szkole Podstawowej nr 27 przy ul. Srebrniki)</t>
  </si>
  <si>
    <t>Rewitalizacja placu przy al. Jana Pawła II / ul. Janusza Meissnera</t>
  </si>
  <si>
    <t xml:space="preserve">Skwer Olsztyńska - teren dawnego boiska - PO RAZ TRZECI! </t>
  </si>
  <si>
    <t>Przystanek rowerowy we Wrzeszczu</t>
  </si>
  <si>
    <t>Plac zabaw przy Wroniej Górce</t>
  </si>
  <si>
    <t>Poprawienie bezpieczeństwa i atrakcyjności placu zabaw na Starym Chełmie, przy skrzyżowaniu ul. Odrzańskiej/Buczka</t>
  </si>
  <si>
    <t>Nowy s-Port: boisko lekkoatletyczne dla mieszkańców Nowego Portu i pobliskich dzielnic: dorosłych oraz młodziezy, ich rodzin, przyjaciół  - w ramach Budżetu Obywatelskiego</t>
  </si>
  <si>
    <t>PIERWSZY W GDAŃSKU PUMPTRUCK! MIEJSCE SPORTOWEGO WYPOCZYNKU DLA DZIECI, MŁODZIEŻY I DOROSŁYCH - w ramach Budżetu Obywatelskiego</t>
  </si>
  <si>
    <t>"CENTRUM SPORTOWE MORENA" - oświetlony kompleks boisk sportowych (koszykówka, piłka nożna, piłka ręczna, siatkówka plażowa) wraz z siłownią na wolnym powietrzu i stolikami do gry w szachy - w ramach Budżetu Obywatelskiego</t>
  </si>
  <si>
    <t>Sportowo w zielonej dzielnicy Gdańska! - w ramach Budżetu Obywatelskiego</t>
  </si>
  <si>
    <t>Plac zabaw przy ul. Skarpowej</t>
  </si>
  <si>
    <t>II etap rewitalizacji Parku przy ul. Św. Barbary - Śródmieście</t>
  </si>
  <si>
    <t xml:space="preserve">Siłownia pod chmurką oraz street workout park jako II etap parku rekreacyjno - botanicznego </t>
  </si>
  <si>
    <t>Zakup i montaż karuzeli na plac zabaw przy ul. Jacka Soplicy</t>
  </si>
  <si>
    <t>Zagospodarowanie terenu kompleksu sportowego przy ulicy Startowej - etap III - w ramach Budżetu Obywatelskiego</t>
  </si>
  <si>
    <t>Gdańsk trzyma poziom - lepsze chodniki</t>
  </si>
  <si>
    <t>Poprawa warunków pieszych w okolicy Parku Oruńskiego</t>
  </si>
  <si>
    <t>Miejsca parkingowe wzdłuż ulicy na wysokości budynków Potokowa 27 i 29 w Gdańsku</t>
  </si>
  <si>
    <t>Modernizacja Dworskiej 32</t>
  </si>
  <si>
    <t>Miejsca parkingowe prostopadłe w liczbie 23 na Emilii Hoene 6</t>
  </si>
  <si>
    <t>Parking ukośny przy ul. Zamiejskiej 38</t>
  </si>
  <si>
    <t>Jar Wilanowski - ulica Łańcucka: uporządkowanie miejsca przy zejściu do Jaru, wykonanie miejsc postojowych wzdłuż ulicy Łańcuckiej</t>
  </si>
  <si>
    <t>Kontynuacja budowy łącznika między Kutnowską a Łęczycką</t>
  </si>
  <si>
    <t>Rozbudowa miejsc postojowych przy Szkole Podstawowej nr 86</t>
  </si>
  <si>
    <t>Kontynuacja remontu nawierzchni ulicy Startowej w dzielnicy Zaspa Młyniec</t>
  </si>
  <si>
    <t>Dom Kultury Tybetańskiej - droga dojazadowa + miejsca postojowe</t>
  </si>
  <si>
    <t>Elektroniczne znaki przy ZSO nr 2 w Gdańsku - Osowej</t>
  </si>
  <si>
    <t>Gdańszczanie bezpieczni w drodze do szkoły</t>
  </si>
  <si>
    <t>Rondo na skrzyżowaniu ul. Wodnika i Jednorożca</t>
  </si>
  <si>
    <t>Przejście dostępne dla wszystkich - ul. Ojcowska</t>
  </si>
  <si>
    <t>Opieka nad wolonożyjącymi kotami w dzielnicy Osowa</t>
  </si>
  <si>
    <t>Pogotowie dla zwierząt</t>
  </si>
  <si>
    <t>Czysta Wieniawskiego</t>
  </si>
  <si>
    <t>Przebudowa wiaty śmietnikowej przy ul. Reja 30 -32 oraz poprawa lokalnych terenów zielonych</t>
  </si>
  <si>
    <t>Aktywne spacery z wózkami Chełm</t>
  </si>
  <si>
    <t>Aktywne spacery z wózkami przy zbiorniku retencyjnym - Świętokrzyska</t>
  </si>
  <si>
    <t>Aktywne spacery z wózkami w Zaborni</t>
  </si>
  <si>
    <t>Aktywne spacery z wózkami Żabianka-Wejhera- Jelitkowo-Tysiąclecia</t>
  </si>
  <si>
    <t>OKAZała Strzyża</t>
  </si>
  <si>
    <t>Kino pod chmurką dla małego i dużego</t>
  </si>
  <si>
    <t>Zielna przyszłość - pas zieleni łączący ul. Leszczynową za zbiornikiem retencyjnym Jabłoniowa</t>
  </si>
  <si>
    <t>Dzielnicowe nasadzenia krzewów</t>
  </si>
  <si>
    <t>Ławki w Wąwozie Ujeścisko</t>
  </si>
  <si>
    <t>Ptasi Raj przy ul. Zakopiańskiej</t>
  </si>
  <si>
    <t>Przejścia dostępne dla wszystkich -skrzyżowanie ul. Góralska i Leśna Góra</t>
  </si>
  <si>
    <t>Przejścia dostępne dla wszystkich -Jasień ul. Damroki</t>
  </si>
  <si>
    <t>Próg zwalniający przy ul. Stalowa 3</t>
  </si>
  <si>
    <t>Przejścia dostępne dla wszystkich - przystanek autobusowy, zbieg ul. Barniewicka i Nowy Świat</t>
  </si>
  <si>
    <t>Przejścia dostępne dla wszystkich - wjazd na Targ Węglowy</t>
  </si>
  <si>
    <t>Możliwość nawracania (lewoskręt) na al. V.Havla - ułatwienie dojazdu do domu mieszkańcom osiedla Ujeścisko od strony ul. Świętokrzyskiej i Wilanowskiej</t>
  </si>
  <si>
    <t>Przejścia dostępne dla wszystkich - Klonowa / Dmowskiego (przy dworcu PKP)</t>
  </si>
  <si>
    <t>Montaż barierki lub ogrodzenia oraz posadzenie pnączy na skarpie wzdłuż al. Armii Krajowej</t>
  </si>
  <si>
    <t>Wyznaczenie (wymalowanie) miejsc parkingowych na parkingu przy ul. Nowogródzkiej</t>
  </si>
  <si>
    <t>Przejścia dostępne dla wszystkich - Leszczyńskiego / przystanek Korczaka</t>
  </si>
  <si>
    <t>Bezpieczna kobieta-kurs samoobrony dla kobiet oparty na technikach Okinawa Shorin Ryu Karate</t>
  </si>
  <si>
    <t>Ścieżka pieszo - rowerowa z pętli tramwajowej Łostowice - Świętokrzyska do Parku Oruńskiego i zbiornika Augustowskiego</t>
  </si>
  <si>
    <t>Rating międzynarodowy w walucie zagranicznej</t>
  </si>
  <si>
    <t>Rating międzynarodowy w walucie krajowej</t>
  </si>
  <si>
    <t>Rating krajowy długoterminowy</t>
  </si>
  <si>
    <t>"Poprawa bezpieczeństwa pieszych poprzez budowę chodnika w części ulicy Narwickiej"</t>
  </si>
  <si>
    <t>"Budowa chodnika i schodów przy Szkole SP 59 oraz oświetlenia ulicy Miedza"</t>
  </si>
  <si>
    <t>"Remont 200 mb chodnika znajdującego się przy ul. Trakt Św. Wojciecha"</t>
  </si>
  <si>
    <t>"Poszerzenie chodnika ul. Belgradzka/BEZPIECZEŃSTWO PIESZYCH"</t>
  </si>
  <si>
    <t>"Remont chodnika od tunelu pod ulicą Chłopską do jezdni na ulicy Krzywoustego"</t>
  </si>
  <si>
    <t>"Remont chodnika wzdłuż ulicy Jagiellońskiej"</t>
  </si>
  <si>
    <t>"Budowa chodnika wzdłuż ul. Gdańskiego Kolejarza. Dzielnica Rudniki"</t>
  </si>
  <si>
    <t>"Remont chodnika przy SKM Żabianka"</t>
  </si>
  <si>
    <t>"Remont schodów - ul. Zakopiańska i Tarasy"</t>
  </si>
  <si>
    <t>BEZPIECZNA DROGA = BEZPIECZEŃSTWO MIESZKAŃCÓW</t>
  </si>
  <si>
    <t>Koszt realizacji (w zł)</t>
  </si>
  <si>
    <t>WYSZCZEGÓLNIENIE</t>
  </si>
  <si>
    <t>udział %</t>
  </si>
  <si>
    <t>2019*/**</t>
  </si>
  <si>
    <t>●</t>
  </si>
  <si>
    <t>*dane za 2019 r. dotyczą planu budżetu</t>
  </si>
  <si>
    <t>● - brak danych</t>
  </si>
  <si>
    <t>*od 2018 r . w kategorii pozostałe dochody</t>
  </si>
  <si>
    <t>Pozostałe subwencje</t>
  </si>
  <si>
    <t>Opłaty za pobyt dzieci w żłobkach</t>
  </si>
  <si>
    <t>Usługi sportowo-rekreacyjne GOS</t>
  </si>
  <si>
    <t>Wpłaty od innych jednostek samorządu terytorialnego</t>
  </si>
  <si>
    <t>Datacja na wykonanie zadań zleconych gminie</t>
  </si>
  <si>
    <t>Dotacja na zakup podręczników i materiałów edukacyjnych</t>
  </si>
  <si>
    <t>Dodatki wychowawcze 500+</t>
  </si>
  <si>
    <t>Zezwolenie na usuwanie drzew</t>
  </si>
  <si>
    <t>Odnowienie środków na wydatki majątkowe, które nie wygasły z upływem roku budżetowego</t>
  </si>
  <si>
    <t>Wydatki z bliska w podziale na funkcję oraz rodzaj wydatków w 2018 r.</t>
  </si>
  <si>
    <t>Budowa i przebudowa tras tramwajowych</t>
  </si>
  <si>
    <t>Mniejsze inwestycje drogowe w róznych dzielnicach Gdańska</t>
  </si>
  <si>
    <t>Przebudowa wiaduktu Biskupia Górka</t>
  </si>
  <si>
    <t>Budowa ul. Nowej Turystycznej</t>
  </si>
  <si>
    <t>Utrzymanie infrastruktury systemu dróg</t>
  </si>
  <si>
    <t>Budowa węzłów integracyjnych Gdańsk Rębiechowo oraz Gdańska Osowa</t>
  </si>
  <si>
    <t>Budowa węzłów integracyjnych Gdańsk Główny, Gdańsk Wrzeszcz</t>
  </si>
  <si>
    <t>Budowa tras rowerowych (projekt Pomorskie Trasy Rowerowe)</t>
  </si>
  <si>
    <t>Budowa obiektu szkolnego przy ul. Jabłoniowej</t>
  </si>
  <si>
    <t>Modernizacje w obiektach oświatowych</t>
  </si>
  <si>
    <t>Realizacja programów i projektów edukacyjnych</t>
  </si>
  <si>
    <t>Budowa przedszkoli modułowych</t>
  </si>
  <si>
    <t>Budowa szkoły w Kowalach</t>
  </si>
  <si>
    <t>Remonty w obiektach oświatowych</t>
  </si>
  <si>
    <t>Wsparcie osób niepełnosprawnych</t>
  </si>
  <si>
    <t>Wypłaty świadczeń Dobry Start</t>
  </si>
  <si>
    <t>Działalność Gdańskiego Centrum Świadczeń</t>
  </si>
  <si>
    <t>Wykończenie i wyposażenie Kunsztu Wodnego</t>
  </si>
  <si>
    <t>Współpraca z Samorządem Województwa Pomorskiego w wymiarze kultury</t>
  </si>
  <si>
    <t>Iluminacja obiektów</t>
  </si>
  <si>
    <t>Spłata kredytu zaciągniętego na budowę Stadionu w Letnicy</t>
  </si>
  <si>
    <t>Rozwój infrastruktury plażowej</t>
  </si>
  <si>
    <t>Modernizacje energetyczne i termomodernizacje budynków i innych obiektów</t>
  </si>
  <si>
    <t>Rewaloryzacja zabytków sztuki ogrodowej i zagospodarowanie terenów zieleni w mieście</t>
  </si>
  <si>
    <t>Ochrona wód</t>
  </si>
  <si>
    <t>Zadania z zakresu ochrony środowiska i gospodarki wodnej</t>
  </si>
  <si>
    <t>Przygotowanie i organizacja Europejskiego Jamboree 2020 oraz 100 Lecia ZHP w 2018 r.</t>
  </si>
  <si>
    <t>Modernizacja obiektu handlowo-usługowego w dz. Gdańsk-Stogi</t>
  </si>
  <si>
    <t>Odwodnienie podwórzy w dzielnicy Stogi</t>
  </si>
  <si>
    <t>Rozbudowa systemów informowania i ostrzegania o zagrożeniach</t>
  </si>
  <si>
    <t>Utrzymanie miejskiej sieci Gdańsk Wi-FI</t>
  </si>
  <si>
    <t>Pozostałe programy aktywizacji zawodowej</t>
  </si>
  <si>
    <t>Zabezpieczenie dostępności do podstawowej opieki zdrowotnej mieszkańcom Gdańska</t>
  </si>
  <si>
    <t xml:space="preserve">Przeciwdziałanie narkomanii </t>
  </si>
  <si>
    <t xml:space="preserve">Wybrane inwestycje zakończone w 2018 r. </t>
  </si>
  <si>
    <t>Budowa mostu zwodzonego na Wyspę Sobieszewską w ciągu drogi wojewódzkiej nr 501</t>
  </si>
  <si>
    <t>Metropolitalna szkoła podstawowa w Kowalach</t>
  </si>
  <si>
    <t>Modernizacja nawierzchni dróg na terenie Gdańska</t>
  </si>
  <si>
    <t>Przebudowa ul. Podwale Przedmiejskie w Gdańsku</t>
  </si>
  <si>
    <t>Program budowy i modernizacji chodników</t>
  </si>
  <si>
    <t xml:space="preserve">Budowa i przebudowa dróg lokalnych w różnych dzielnicach miasta </t>
  </si>
  <si>
    <t>Budowa krytej pływalni przy ul. Smoleńskiej w dzielnicy Orunia-Św. Wojciech-Lipce</t>
  </si>
  <si>
    <t>Przedszkole przy ul. Lawendowe Wzgórze/Jabłoniowej</t>
  </si>
  <si>
    <t xml:space="preserve">Budowa basenu przy Szkole Podstawowej nr 11 przy ul. Stryjewskiego </t>
  </si>
  <si>
    <t>Budowa przedszkola przy ul. Srebrnej/Kolorowej</t>
  </si>
  <si>
    <t>Program budowy nowego oświetlenia Miasta Gdańska - "Jaśniejszy Gdańsk" edycja 2018</t>
  </si>
  <si>
    <t>13.</t>
  </si>
  <si>
    <t xml:space="preserve">Most nad Kanałem Raduni w ciągu ulicy Starogardzkiej </t>
  </si>
  <si>
    <t>14.</t>
  </si>
  <si>
    <t>Stabilizacja i zabezpieczenie osuwisk w rejonie Biskupiej Górki – etap III i IV</t>
  </si>
  <si>
    <t>15.</t>
  </si>
  <si>
    <t>Przywracanie blasku Drodze Królewskiej w Gdańsku - rewitalizacja Ratusza Głównego Miasta i Dworu Artusa</t>
  </si>
  <si>
    <t>16.</t>
  </si>
  <si>
    <t>Zagospodarowanie zespołu parkowo - rekreacyjnego Jar Wilanowska</t>
  </si>
  <si>
    <t>17.</t>
  </si>
  <si>
    <t xml:space="preserve">Inwestycje realizowane w ramach Budżetu Obywatelskiego w 2018 r. </t>
  </si>
  <si>
    <t xml:space="preserve">Skwer Olsztyńska - teren dawnego boiska - po raz trzeci! </t>
  </si>
  <si>
    <t>Nowy dom tuż za rogiem. Modernizacja i rozbudowa schroniska dla bezdomnych zwierząt "Promyk" w Gdańsku</t>
  </si>
  <si>
    <t>Trzy w jednym 
:)</t>
  </si>
  <si>
    <t>Jasieński Park - odwodnienie</t>
  </si>
  <si>
    <t>Dom Kultury Tybetańskiej - droga dojazdowa + miejsca postojowe</t>
  </si>
  <si>
    <t>Bezpieczna ścieżka leśna łącząca Brzeźno na wysokości ul. Dworskiej z Parkiem Reagana i zalesienie dzikich przedeptów</t>
  </si>
  <si>
    <t>3 Parki na 3 osiedlach dzielnicy Kokoszki – kontynuacja prac</t>
  </si>
  <si>
    <t>Kontynuacja układania płyt typu Yumb</t>
  </si>
  <si>
    <t>Koty dla Gdańska, Gdańsk dla kotów</t>
  </si>
  <si>
    <t>Pierwszy w Gdańsku Pumptruck! Miejsce sportowego wypoczynku dla dzieci, młodzieży i dorosłych</t>
  </si>
  <si>
    <t>Wiaty dla Osowian - część 1</t>
  </si>
  <si>
    <t>Upiększenie i wyposażenie terenu Szkoły Podstawowej nr 57 w Gdańsku przy ul. Aksamitnej 8 w celu polepszenia współpracy ze społecznością lokalną</t>
  </si>
  <si>
    <t xml:space="preserve">Bezpieczny Wrzeszcz Dolny </t>
  </si>
  <si>
    <t>Modernizacja ulicy Michałowskiego i drogi dojazdowej od ulicy Michałowskiego do ulicy Polanki wzdłuż nasypu PKM</t>
  </si>
  <si>
    <t>Wykonanie miejsc postojowych przy ul. Waryńskiego</t>
  </si>
  <si>
    <t>NOWY Nowy Port - etap II</t>
  </si>
  <si>
    <t>Remont chodnika na ul. Szklana Huta oraz wykorzystanie starych płyt chodnikowych na ul. Stalowej</t>
  </si>
  <si>
    <t>Równe chodniki w Oliwie</t>
  </si>
  <si>
    <t>Dokończenie modernizacji istniejącego ciągu pieszego - bulwar, na ciąg pieszo-rowerowy. II-gi etap Projektu Obyw. nr 5/13-2015 działka 4/20 obręb 17</t>
  </si>
  <si>
    <t>Rewitalizacja placu przy ul. Stryjewskiego 13</t>
  </si>
  <si>
    <t>Dojedziemy szybciej do naszych domów !!! (zawrotka na al. Żołnierzy Wyklętych)</t>
  </si>
  <si>
    <t>Chodnik Jasieńska - bezpieczna droga do szkoły i PKM-ki z wprowadzeniem ruchu jednokierunkowego na ulicy</t>
  </si>
  <si>
    <t>Budowa placu zabaw przy ul. Wyrobka i Czecha (w bliskim sąsiedztwie szkoły przy ul. Marusarzówny) - kontynuacja inwestycji</t>
  </si>
  <si>
    <t>5 linariów w 5 gdańskich dzielnicach: na Przymorzu, Zaspie, Morenie, Osowie i Kokoszkach</t>
  </si>
  <si>
    <t>Wydłużony prawoskręt z Dworcowej w Trakt Św. Wojciecha w stronę Gdańska</t>
  </si>
  <si>
    <t>Parki naukowo - muzyczne dla każdego</t>
  </si>
  <si>
    <t>Remont schodów do lasu za Parkingiem Leśnym ul. Dębinki</t>
  </si>
  <si>
    <t>Wspieranie inicjatyw sąsiedzkich w budowie wiaty śmietnikowej na podwórku w kwartale ulic: Kartuska, Zagrodowa, Zakopiańska i Sowińskiego</t>
  </si>
  <si>
    <t>Bezpieczna Droga do Szkoły Podstawowej nr 1 przy ul. Gojawiczyńskiej 10</t>
  </si>
  <si>
    <t>Sąsiedzka szkoła 2018</t>
  </si>
  <si>
    <t>Okazała Strzyża</t>
  </si>
  <si>
    <t>Bezpieczne dojście do gdańskiej Samochodówki</t>
  </si>
  <si>
    <t>Budzimy się pod niebem Dolnego Miasta</t>
  </si>
  <si>
    <t>Dom Sąsiedzki Piecki - Migowo</t>
  </si>
  <si>
    <t>Odnowienie ciągu spacerowego na trasie Olsztyńska &gt; Meissnera &gt; Jana Pawła II &gt; Jelitkowski Dwór</t>
  </si>
  <si>
    <t>Zielony Wrzeszcz, Zielona Szkoła - więcej zieleni, więcej małej architektury, więcej radości i edukacji dla dzieci</t>
  </si>
  <si>
    <t>Park rekreacyjny na osiedlu 5 Wzgórz</t>
  </si>
  <si>
    <t>Skwer Bajki - strefa chodnik cz. I</t>
  </si>
  <si>
    <t>Remont schodów łączących Siedlce z Suchaninem (ul. Nad Jarem oraz Skarpową z ul Powstańców Warszawskich) oraz poprawa bezpieczeństwa przyległego terenu</t>
  </si>
  <si>
    <t>Chodniki Niedźwiednika</t>
  </si>
  <si>
    <t>Dzielnicowe Centrum Zabawy, Rekreacji i Wypoczynku</t>
  </si>
  <si>
    <t>Osowski deptak 2.0 - miejsce spacerów i spotkań</t>
  </si>
  <si>
    <t>Dworska 30 - bezpieczna droga do szkoły i domu</t>
  </si>
  <si>
    <t>Kulturalna dzielnica, dzielnica z kulturą</t>
  </si>
  <si>
    <t>Suchą stopą między dolnym a górnym tarasem dzielnicy</t>
  </si>
  <si>
    <t>Vistula - zagospodarowanie nabrzeża Martwej Wisły wzdłuż Wyspy Sobieszewskiej</t>
  </si>
  <si>
    <t>Ogólnodostępna przestrzeń sportowa przy ul. Kampinoskiej</t>
  </si>
  <si>
    <t>Zielone Przymorze Małe - budowa skwerów sąsiedzkich na terenie dzielnicy</t>
  </si>
  <si>
    <t>Rowerowy plac manewrowy i rowerowe miasteczko ruchu drogowego</t>
  </si>
  <si>
    <t>Przystanek: Aktywne rodzinki z Olszynki</t>
  </si>
  <si>
    <t>Powiększenie wybiegu dla psów przy ścieżce pieszo - rowerowej na przedłużeniu ul. Obrońców Wybrzeża + instalacja poidła</t>
  </si>
  <si>
    <t>Dzielnicowe ogrody sensoryczne</t>
  </si>
  <si>
    <t>Poprawa skrzyżowania typu "T" ul. Damroki z ul. Damroki - Goska (wyjazd za kotłownią) na osiedlu Jasień</t>
  </si>
  <si>
    <t>III etap rewitalizacji Parku przy ul. Św. Barbary</t>
  </si>
  <si>
    <t>Plac zabaw dla dzieci przy parku jordanowskim w Nowym Porcie</t>
  </si>
  <si>
    <t>Miejsce zabawy, rekreacji i sportu</t>
  </si>
  <si>
    <t>„Aktywna Matarnia” - rozbudowa istniejącej infrastruktury sportowej przy ul. Podchorążych i ul. Elewów</t>
  </si>
  <si>
    <t>Modernizacja placu zabaw przy ul. Głuchej</t>
  </si>
  <si>
    <t>Ścieżka edukacyjna Chełm - Biskupia Góra</t>
  </si>
  <si>
    <t>Kulturalny Jasień</t>
  </si>
  <si>
    <t>Oświetlenie przejścia dla pieszych - Nowy Świat - Szkoła i Przedszkole</t>
  </si>
  <si>
    <t>Oświetlenie parkowe przy zbiorniku retencyjnym Jasień na odcinku 440 m</t>
  </si>
  <si>
    <t>Wieża widokowa w Parku Oruńskim z widokiem na Gdańsk i Gdańskie Żuławy Wiślane</t>
  </si>
  <si>
    <t>Plac do gry w bule tzw. "Boulodrom" w parku miejskim przy zbiegu ulic Zakopiańskiej i Bema</t>
  </si>
  <si>
    <t>Schody terenowe na wał kanału Raduni w Św. Wojciechu</t>
  </si>
  <si>
    <t>Dbajmy o zdrowie- siłownia parkowa na placu przy ul. Baczyńskiego</t>
  </si>
  <si>
    <t>Ustawienie ławek i koszy na śmieci wzdłuż ul. Augustowskiej między pętlą tramwajową Łostowice - Świętokrzyska a zbiornikiem retencyjnym "Augustowska"</t>
  </si>
  <si>
    <t>Treningi Aktywizujące OPEN pod chmurką - Chełm</t>
  </si>
  <si>
    <t>Treningi Aktywizujące OPEN pod chmurką - Przymorze Wielkie</t>
  </si>
  <si>
    <t>Treningi Aktywizujące OPEN pod chmurką - Wrzeszcz Dolny</t>
  </si>
  <si>
    <t>Treningi Aktywizujące OPEN pod chmurką - Zaspa Młyniec</t>
  </si>
  <si>
    <t>Miejsca spotkań i odpoczynku-ławki na Matarni (osiedle Złota Karczma)</t>
  </si>
  <si>
    <t>Aktywne spacery z wózkami (BuggyGym) Gdańsk Osowa park przy ul. Chirona</t>
  </si>
  <si>
    <t>Aktywne spacery z wózkami (BuggyGym) Wrzeszcz Dolny</t>
  </si>
  <si>
    <t>Aktywne spacery z wózkami przy zbiorniku retencyjnym Madalińskiego</t>
  </si>
  <si>
    <t>Aktywny spacer z wózkami przy zbiorniku retencyjnym Jabłoniowa</t>
  </si>
  <si>
    <t>Aktywny spacer z wózkami przy zbiorniku retencyjnym Jasień</t>
  </si>
  <si>
    <t>Nordic Walking z bobasem i seniorem w okolicy zbiornika retencyjnego Jasień</t>
  </si>
  <si>
    <t>Jaśniej w parku im. ks. Bronisława Kabata</t>
  </si>
  <si>
    <t>Rodzinna Gra Terenowa Jasień</t>
  </si>
  <si>
    <t>Rodzinna Gra Terenowa Osowa</t>
  </si>
  <si>
    <t>Rodzinna Gra Terenowa Park Reagana</t>
  </si>
  <si>
    <t>Rodzinna Gra Terenowa Siedlce</t>
  </si>
  <si>
    <t>Rodzinna Gra Terenowa Wrzeszcz</t>
  </si>
  <si>
    <t>Rodzinna Gra Terenowa Zaspa</t>
  </si>
  <si>
    <t>Reportaże o mieszkańcach Wrzeszcza - warsztaty z Dorotą Karaś</t>
  </si>
  <si>
    <t>Cisza i spokój na Jacka Soplicy - montaż progów zwalniających</t>
  </si>
  <si>
    <t>Uporządkowanie terenu położonego wzdłuż chodnika znajdującego się pomiędzy ul. Pana Tadeusza i ul. Maryli</t>
  </si>
  <si>
    <t>Detale architektoniczne Wrzeszcza - warsztaty fotograficzne z cyjanotypii</t>
  </si>
  <si>
    <t>Kładka pieszo -rowerowa nad zabytkowym Kanałem Raduni na wysokości Dworu Ferberów i Parku-Leśnego</t>
  </si>
  <si>
    <t>Oświetlenie siłowni i placu zabaw przy Wroniej Górce</t>
  </si>
  <si>
    <t>Oświetlenie lampami LED placu zabaw przy ulicy Jacka Soplicy</t>
  </si>
  <si>
    <t>Budowa nowego placu zabaw dla dzieci z elementami sportowymi przy ulicy Kamieńskiego w Gdańsku</t>
  </si>
  <si>
    <t>Siłownia do treningu ulicznego i kalisteniki - "zbuduj sobie" ciało boga/bogini</t>
  </si>
  <si>
    <t>Osowskie Odblaski</t>
  </si>
  <si>
    <t>Budowa "Psiej Stacji" przy ul. Kolonia Wyżyny</t>
  </si>
  <si>
    <t>Oświetlenie przejść pieszych łączników pomiędzy ulicami Dziekuć-Maleja, Wrocławską, Płowce i Powstańców Warszawskich</t>
  </si>
  <si>
    <t>Montaż samoobsługowej stacji dla rowerów, wózków dziecięcych i inwalidzkich</t>
  </si>
  <si>
    <t>Zagospodarowanie terenu kompleksu sportowego przy ulicy Startowej - kolejny etap</t>
  </si>
  <si>
    <t>Bezpieczny Gdańsk - 26 defibrylatorów do ratowania życia w przestrzeni miasta</t>
  </si>
  <si>
    <t>Wybieg dla psów w dzielnicy Chełm</t>
  </si>
  <si>
    <t>Przyjazna Strzyża</t>
  </si>
  <si>
    <t>Wyłożenie kostką brukową płukaną nieutwardzonych dojazdów do posesji w drugiej linii zabudowy przy ulicy Jacka Soplicy</t>
  </si>
  <si>
    <t>II etap ścieżki pieszo-rowerowej Łostowice Świętokrzyska do Parku Oruńskiego</t>
  </si>
  <si>
    <t>Pusty Staw Stogi - sport, rekreacja, wypoczynek</t>
  </si>
  <si>
    <t>Bezpieczeństwo w drodze - samoobsługowa stacja naprawy rowerów</t>
  </si>
  <si>
    <t>Park linowy pod Pachołkiem</t>
  </si>
  <si>
    <t>Sportowo w zielonej dzielnicy Gdańska 2.0!</t>
  </si>
  <si>
    <t>Remont chodników wzdłuż ul. Czerwony Dwór</t>
  </si>
  <si>
    <t>Bezpieczny dzieciak - montaż barierek przy wyjściu z placu zabaw i placu rekreacyjnego</t>
  </si>
  <si>
    <t>Oznakowanie drogi do dworca PKP w Oliwie</t>
  </si>
  <si>
    <t>Ochrona ciągów pieszych przy skrzyżowaniu ulic Z. Noskowskiego i N. Paganiniego</t>
  </si>
  <si>
    <t>Bezpieczny Gdańsk - zostań bohaterem, uratuj komuś życie, naucz się jak to robić</t>
  </si>
  <si>
    <t>** - podczas przeliczeń na mieszkańca wziętu liczba mieszkańców, wg stanu na dzień 31 XII 2018 r.</t>
  </si>
  <si>
    <t>Dochody, wydatki i wynik finansowy budżetu miasta Gdańska</t>
  </si>
  <si>
    <t>Zadłużenie miasta Gdańska</t>
  </si>
  <si>
    <t>Źródło: Opracowanie własne Referat Badań i Analiz Społeczno-Gospodarczych, UMG na podstawie sprawozdań z wykonania budżetu oraz projektu budżetu.</t>
  </si>
  <si>
    <t>Źródło: Opracowanie własne Referat Badań i Analiz Społeczno-Gospodarczych, UMG na podstawie sprawozdań z wykonania budżetu.</t>
  </si>
  <si>
    <t>Struktura dochodów miasta Gdańska</t>
  </si>
  <si>
    <t>Dochody z bliska, szczegółowe zestawienie dochodów miasta Gdańska</t>
  </si>
  <si>
    <t>Struktura wydatków miasta Gdańska wg funkcji</t>
  </si>
  <si>
    <t>Źródło: Opracowanie własne Referat Badań i Analiz Społeczno-Gospodarczych, UMG na podstawie sprawozdania z wykonania budżetu za 2018 r.</t>
  </si>
  <si>
    <t xml:space="preserve">w tym udział budżetu miasta w kosztach </t>
  </si>
  <si>
    <t xml:space="preserve">Inwestycje realizowane w ramach Budżetu Obywatelskiego w 2017 r. </t>
  </si>
  <si>
    <t>w tym</t>
  </si>
  <si>
    <t>.</t>
  </si>
  <si>
    <t>Źródło: Opracowanie własne Referat Badań i Analiz Społeczno-Gospodarczych, UMG na podstawie sprawozdania z wykonania budżetu.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</si>
</sst>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%"/>
    <numFmt numFmtId="165" formatCode="_-* #,##0\ &quot;zł&quot;_-;\-* #,##0\ &quot;zł&quot;_-;_-* &quot;-&quot;??\ &quot;zł&quot;_-;_-@_-"/>
    <numFmt numFmtId="166" formatCode="#,##0\ &quot;zł&quot;"/>
    <numFmt numFmtId="167" formatCode="_-* #,##0\ [$zł-415]_-;\-* #,##0\ [$zł-415]_-;_-* &quot;-&quot;??\ [$zł-415]_-;_-@_-"/>
    <numFmt numFmtId="168" formatCode="0.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082"/>
        <bgColor indexed="64"/>
      </patternFill>
    </fill>
    <fill>
      <patternFill patternType="solid">
        <fgColor rgb="FFD5FF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1" fontId="0" fillId="0" borderId="0" xfId="0" applyNumberFormat="1" applyFont="1"/>
    <xf numFmtId="0" fontId="1" fillId="0" borderId="0" xfId="0" applyFont="1"/>
    <xf numFmtId="44" fontId="0" fillId="0" borderId="0" xfId="1" applyFont="1"/>
    <xf numFmtId="44" fontId="0" fillId="0" borderId="0" xfId="0" applyNumberFormat="1" applyFont="1"/>
    <xf numFmtId="165" fontId="0" fillId="0" borderId="0" xfId="1" applyNumberFormat="1" applyFont="1"/>
    <xf numFmtId="165" fontId="0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/>
    <xf numFmtId="3" fontId="0" fillId="0" borderId="0" xfId="0" applyNumberFormat="1" applyFont="1"/>
    <xf numFmtId="3" fontId="0" fillId="0" borderId="0" xfId="0" applyNumberFormat="1" applyFont="1" applyFill="1" applyBorder="1"/>
    <xf numFmtId="167" fontId="0" fillId="0" borderId="0" xfId="1" applyNumberFormat="1" applyFont="1" applyFill="1" applyBorder="1"/>
    <xf numFmtId="0" fontId="9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8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/>
    <xf numFmtId="165" fontId="0" fillId="0" borderId="0" xfId="0" applyNumberFormat="1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right" vertical="center"/>
    </xf>
    <xf numFmtId="164" fontId="13" fillId="0" borderId="4" xfId="2" applyNumberFormat="1" applyFont="1" applyFill="1" applyBorder="1" applyAlignment="1">
      <alignment horizontal="right" vertical="center"/>
    </xf>
    <xf numFmtId="0" fontId="3" fillId="2" borderId="4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166" fontId="12" fillId="0" borderId="4" xfId="1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3" fillId="0" borderId="4" xfId="1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/>
    </xf>
    <xf numFmtId="166" fontId="13" fillId="0" borderId="4" xfId="1" applyNumberFormat="1" applyFont="1" applyFill="1" applyBorder="1" applyAlignment="1">
      <alignment horizontal="right" vertical="center"/>
    </xf>
    <xf numFmtId="164" fontId="12" fillId="0" borderId="4" xfId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4" xfId="2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4" xfId="0" applyFont="1" applyFill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6" fontId="2" fillId="0" borderId="4" xfId="1" applyNumberFormat="1" applyFont="1" applyBorder="1" applyAlignment="1">
      <alignment vertical="center"/>
    </xf>
    <xf numFmtId="164" fontId="2" fillId="0" borderId="4" xfId="2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4" fontId="3" fillId="2" borderId="4" xfId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 wrapText="1"/>
    </xf>
    <xf numFmtId="165" fontId="14" fillId="2" borderId="4" xfId="1" applyNumberFormat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 wrapText="1"/>
    </xf>
    <xf numFmtId="167" fontId="2" fillId="0" borderId="4" xfId="0" applyNumberFormat="1" applyFont="1" applyBorder="1" applyAlignment="1">
      <alignment vertical="center"/>
    </xf>
    <xf numFmtId="0" fontId="9" fillId="0" borderId="0" xfId="0" applyFont="1" applyBorder="1"/>
    <xf numFmtId="0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165" fontId="15" fillId="0" borderId="0" xfId="0" applyNumberFormat="1" applyFont="1"/>
    <xf numFmtId="0" fontId="15" fillId="0" borderId="0" xfId="0" applyFont="1"/>
    <xf numFmtId="0" fontId="8" fillId="2" borderId="4" xfId="2" applyNumberFormat="1" applyFont="1" applyFill="1" applyBorder="1" applyAlignment="1">
      <alignment vertical="center"/>
    </xf>
    <xf numFmtId="167" fontId="8" fillId="2" borderId="4" xfId="2" applyNumberFormat="1" applyFont="1" applyFill="1" applyBorder="1" applyAlignment="1">
      <alignment vertical="center"/>
    </xf>
    <xf numFmtId="167" fontId="8" fillId="2" borderId="4" xfId="1" applyNumberFormat="1" applyFont="1" applyFill="1" applyBorder="1" applyAlignment="1">
      <alignment vertical="center"/>
    </xf>
    <xf numFmtId="165" fontId="8" fillId="2" borderId="4" xfId="1" applyNumberFormat="1" applyFont="1" applyFill="1" applyBorder="1" applyAlignment="1">
      <alignment vertical="center"/>
    </xf>
    <xf numFmtId="164" fontId="8" fillId="2" borderId="4" xfId="2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2" fillId="0" borderId="3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167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167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8" fillId="2" borderId="9" xfId="2" applyNumberFormat="1" applyFont="1" applyFill="1" applyBorder="1" applyAlignment="1">
      <alignment vertical="center"/>
    </xf>
    <xf numFmtId="167" fontId="8" fillId="2" borderId="7" xfId="2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165" fontId="8" fillId="2" borderId="9" xfId="1" applyNumberFormat="1" applyFont="1" applyFill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164" fontId="2" fillId="0" borderId="11" xfId="2" applyNumberFormat="1" applyFon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0" fontId="3" fillId="2" borderId="4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165" fontId="2" fillId="0" borderId="4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/>
    </xf>
    <xf numFmtId="166" fontId="12" fillId="4" borderId="4" xfId="0" applyNumberFormat="1" applyFont="1" applyFill="1" applyBorder="1" applyAlignment="1">
      <alignment horizontal="right" vertical="center"/>
    </xf>
    <xf numFmtId="166" fontId="12" fillId="4" borderId="4" xfId="1" applyNumberFormat="1" applyFont="1" applyFill="1" applyBorder="1" applyAlignment="1">
      <alignment horizontal="right" vertical="center"/>
    </xf>
    <xf numFmtId="0" fontId="11" fillId="5" borderId="4" xfId="2" applyNumberFormat="1" applyFont="1" applyFill="1" applyBorder="1" applyAlignment="1">
      <alignment vertical="center"/>
    </xf>
    <xf numFmtId="0" fontId="11" fillId="5" borderId="4" xfId="2" applyNumberFormat="1" applyFont="1" applyFill="1" applyBorder="1" applyAlignment="1">
      <alignment horizontal="left" vertical="center" wrapText="1"/>
    </xf>
    <xf numFmtId="0" fontId="16" fillId="6" borderId="4" xfId="2" applyNumberFormat="1" applyFont="1" applyFill="1" applyBorder="1" applyAlignment="1">
      <alignment vertical="center"/>
    </xf>
    <xf numFmtId="166" fontId="16" fillId="6" borderId="4" xfId="0" applyNumberFormat="1" applyFont="1" applyFill="1" applyBorder="1" applyAlignment="1">
      <alignment horizontal="right" vertical="center"/>
    </xf>
    <xf numFmtId="166" fontId="16" fillId="6" borderId="4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2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 wrapText="1"/>
    </xf>
    <xf numFmtId="168" fontId="2" fillId="0" borderId="4" xfId="0" applyNumberFormat="1" applyFont="1" applyBorder="1" applyAlignment="1">
      <alignment horizontal="right" vertical="center"/>
    </xf>
    <xf numFmtId="0" fontId="3" fillId="2" borderId="4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7" fillId="6" borderId="13" xfId="2" applyNumberFormat="1" applyFont="1" applyFill="1" applyBorder="1" applyAlignment="1">
      <alignment horizontal="center" vertical="center"/>
    </xf>
    <xf numFmtId="0" fontId="17" fillId="6" borderId="0" xfId="2" applyNumberFormat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vertical="center"/>
    </xf>
    <xf numFmtId="0" fontId="18" fillId="0" borderId="0" xfId="0" applyFont="1"/>
    <xf numFmtId="0" fontId="2" fillId="0" borderId="0" xfId="0" applyFont="1" applyBorder="1" applyAlignment="1">
      <alignment vertical="center" wrapText="1"/>
    </xf>
    <xf numFmtId="168" fontId="2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14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14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00A082"/>
      <color rgb="FFD5FFF7"/>
      <color rgb="FF87CFC1"/>
      <color rgb="FFEE3E39"/>
      <color rgb="FFFFFFFF"/>
      <color rgb="FFE20C0C"/>
      <color rgb="FFF65C5C"/>
      <color rgb="FFDB0F0F"/>
      <color rgb="FFEF1111"/>
      <color rgb="FFF02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31</xdr:col>
      <xdr:colOff>9525</xdr:colOff>
      <xdr:row>0</xdr:row>
      <xdr:rowOff>298679</xdr:rowOff>
    </xdr:to>
    <xdr:grpSp>
      <xdr:nvGrpSpPr>
        <xdr:cNvPr id="3" name="Grupa 2"/>
        <xdr:cNvGrpSpPr/>
      </xdr:nvGrpSpPr>
      <xdr:grpSpPr>
        <a:xfrm>
          <a:off x="1" y="0"/>
          <a:ext cx="27546299" cy="298679"/>
          <a:chOff x="0" y="0"/>
          <a:chExt cx="28843417" cy="298679"/>
        </a:xfrm>
      </xdr:grpSpPr>
      <xdr:grpSp>
        <xdr:nvGrpSpPr>
          <xdr:cNvPr id="58" name="Grupa 57"/>
          <xdr:cNvGrpSpPr/>
        </xdr:nvGrpSpPr>
        <xdr:grpSpPr>
          <a:xfrm>
            <a:off x="0" y="0"/>
            <a:ext cx="15413678" cy="298679"/>
            <a:chOff x="0" y="0"/>
            <a:chExt cx="14804078" cy="298679"/>
          </a:xfrm>
        </xdr:grpSpPr>
        <xdr:grpSp>
          <xdr:nvGrpSpPr>
            <xdr:cNvPr id="59" name="Grupa 5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71" name="Grupa 70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82" name="Obraz 8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3" name="Obraz 8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4" name="Obraz 8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5" name="Obraz 8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72" name="Grupa 71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78" name="Obraz 7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9" name="Obraz 7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0" name="Obraz 7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1" name="Obraz 8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73" name="Grupa 72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74" name="Obraz 7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5" name="Obraz 7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6" name="Obraz 7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7" name="Obraz 7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0" name="Grupa 59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67" name="Obraz 6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8" name="Obraz 6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9" name="Obraz 6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70" name="Obraz 6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61" name="Grupa 60"/>
            <xdr:cNvGrpSpPr/>
          </xdr:nvGrpSpPr>
          <xdr:grpSpPr>
            <a:xfrm>
              <a:off x="11277600" y="0"/>
              <a:ext cx="2821628" cy="298679"/>
              <a:chOff x="0" y="0"/>
              <a:chExt cx="2821628" cy="298679"/>
            </a:xfrm>
          </xdr:grpSpPr>
          <xdr:pic>
            <xdr:nvPicPr>
              <xdr:cNvPr id="63" name="Obraz 6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4" name="Obraz 6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5" name="Obraz 6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6" name="Obraz 6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62" name="Obraz 6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114" name="Obraz 11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407308" y="0"/>
            <a:ext cx="737212" cy="298679"/>
          </a:xfrm>
          <a:prstGeom prst="rect">
            <a:avLst/>
          </a:prstGeom>
        </xdr:spPr>
      </xdr:pic>
      <xdr:grpSp>
        <xdr:nvGrpSpPr>
          <xdr:cNvPr id="2" name="Grupa 1"/>
          <xdr:cNvGrpSpPr/>
        </xdr:nvGrpSpPr>
        <xdr:grpSpPr>
          <a:xfrm>
            <a:off x="16144461" y="0"/>
            <a:ext cx="12698956" cy="298679"/>
            <a:chOff x="16144461" y="0"/>
            <a:chExt cx="12698956" cy="298679"/>
          </a:xfrm>
        </xdr:grpSpPr>
        <xdr:grpSp>
          <xdr:nvGrpSpPr>
            <xdr:cNvPr id="86" name="Grupa 85"/>
            <xdr:cNvGrpSpPr/>
          </xdr:nvGrpSpPr>
          <xdr:grpSpPr>
            <a:xfrm>
              <a:off x="16144461" y="0"/>
              <a:ext cx="11973356" cy="298679"/>
              <a:chOff x="0" y="0"/>
              <a:chExt cx="11499818" cy="298679"/>
            </a:xfrm>
          </xdr:grpSpPr>
          <xdr:grpSp>
            <xdr:nvGrpSpPr>
              <xdr:cNvPr id="87" name="Grupa 86"/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99" name="Grupa 98"/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110" name="Obraz 10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11" name="Obraz 110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12" name="Obraz 11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13" name="Obraz 11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00" name="Grupa 99"/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106" name="Obraz 10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7" name="Obraz 10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8" name="Obraz 107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9" name="Obraz 10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01" name="Grupa 100"/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102" name="Obraz 10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3" name="Obraz 10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4" name="Obraz 10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05" name="Obraz 10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88" name="Grupa 87"/>
              <xdr:cNvGrpSpPr/>
            </xdr:nvGrpSpPr>
            <xdr:grpSpPr>
              <a:xfrm>
                <a:off x="84582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95" name="Obraz 9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96" name="Obraz 9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97" name="Obraz 9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98" name="Obraz 9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pic>
            <xdr:nvPicPr>
              <xdr:cNvPr id="91" name="Obraz 9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079274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116" name="Obraz 11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8106205" y="0"/>
              <a:ext cx="737212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1</xdr:colOff>
      <xdr:row>0</xdr:row>
      <xdr:rowOff>298679</xdr:rowOff>
    </xdr:to>
    <xdr:grpSp>
      <xdr:nvGrpSpPr>
        <xdr:cNvPr id="33" name="Grupa 32"/>
        <xdr:cNvGrpSpPr/>
      </xdr:nvGrpSpPr>
      <xdr:grpSpPr>
        <a:xfrm>
          <a:off x="1" y="0"/>
          <a:ext cx="12744450" cy="298679"/>
          <a:chOff x="0" y="0"/>
          <a:chExt cx="11279828" cy="298679"/>
        </a:xfrm>
      </xdr:grpSpPr>
      <xdr:grpSp>
        <xdr:nvGrpSpPr>
          <xdr:cNvPr id="34" name="Grupa 33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46" name="Grupa 45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57" name="Obraz 5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8" name="Obraz 8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9" name="Obraz 8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0" name="Obraz 8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7" name="Grupa 46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53" name="Obraz 5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4" name="Obraz 5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5" name="Obraz 5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6" name="Obraz 5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8" name="Grupa 47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49" name="Obraz 4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0" name="Obraz 4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1" name="Obraz 5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2" name="Obraz 5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35" name="Grupa 34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42" name="Obraz 4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43" name="Obraz 4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44" name="Obraz 4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45" name="Obraz 4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11207</xdr:colOff>
      <xdr:row>0</xdr:row>
      <xdr:rowOff>298679</xdr:rowOff>
    </xdr:to>
    <xdr:grpSp>
      <xdr:nvGrpSpPr>
        <xdr:cNvPr id="58" name="Grupa 57"/>
        <xdr:cNvGrpSpPr/>
      </xdr:nvGrpSpPr>
      <xdr:grpSpPr>
        <a:xfrm>
          <a:off x="1" y="0"/>
          <a:ext cx="16203706" cy="298679"/>
          <a:chOff x="0" y="0"/>
          <a:chExt cx="14099228" cy="298679"/>
        </a:xfrm>
      </xdr:grpSpPr>
      <xdr:grpSp>
        <xdr:nvGrpSpPr>
          <xdr:cNvPr id="60" name="Grupa 59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74" name="Grupa 73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92" name="Obraz 9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3" name="Obraz 9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4" name="Obraz 9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5" name="Obraz 9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5" name="Grupa 74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88" name="Obraz 8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9" name="Obraz 8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0" name="Obraz 8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1" name="Obraz 9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76" name="Grupa 75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77" name="Obraz 7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1" name="Obraz 8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6" name="Obraz 8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7" name="Obraz 8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61" name="Grupa 60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68" name="Obraz 6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69" name="Obraz 6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70" name="Obraz 6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73" name="Obraz 7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62" name="Grupa 61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64" name="Obraz 6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65" name="Obraz 6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66" name="Obraz 6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67" name="Obraz 6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18</xdr:col>
      <xdr:colOff>26762</xdr:colOff>
      <xdr:row>0</xdr:row>
      <xdr:rowOff>312286</xdr:rowOff>
    </xdr:to>
    <xdr:grpSp>
      <xdr:nvGrpSpPr>
        <xdr:cNvPr id="30" name="Grupa 29"/>
        <xdr:cNvGrpSpPr/>
      </xdr:nvGrpSpPr>
      <xdr:grpSpPr>
        <a:xfrm>
          <a:off x="0" y="13607"/>
          <a:ext cx="22734362" cy="298679"/>
          <a:chOff x="0" y="0"/>
          <a:chExt cx="21819962" cy="298679"/>
        </a:xfrm>
      </xdr:grpSpPr>
      <xdr:grpSp>
        <xdr:nvGrpSpPr>
          <xdr:cNvPr id="2" name="Grupa 1"/>
          <xdr:cNvGrpSpPr/>
        </xdr:nvGrpSpPr>
        <xdr:grpSpPr>
          <a:xfrm>
            <a:off x="0" y="0"/>
            <a:ext cx="14242103" cy="298679"/>
            <a:chOff x="0" y="0"/>
            <a:chExt cx="14804078" cy="298679"/>
          </a:xfrm>
        </xdr:grpSpPr>
        <xdr:grpSp>
          <xdr:nvGrpSpPr>
            <xdr:cNvPr id="3" name="Grupa 2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15" name="Grupa 14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6" name="Obraz 2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7" name="Obraz 2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8" name="Obraz 2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9" name="Obraz 2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6" name="Grupa 15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7" name="Grupa 16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4" name="Grupa 3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2" name="Obraz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3" name="Obraz 1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4" name="Obraz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5" name="Grupa 4"/>
            <xdr:cNvGrpSpPr/>
          </xdr:nvGrpSpPr>
          <xdr:grpSpPr>
            <a:xfrm>
              <a:off x="11277600" y="0"/>
              <a:ext cx="2821628" cy="298679"/>
              <a:chOff x="0" y="0"/>
              <a:chExt cx="2821628" cy="298679"/>
            </a:xfrm>
          </xdr:grpSpPr>
          <xdr:pic>
            <xdr:nvPicPr>
              <xdr:cNvPr id="7" name="Obraz 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8" name="Obraz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31" name="Grupa 30"/>
          <xdr:cNvGrpSpPr/>
        </xdr:nvGrpSpPr>
        <xdr:grpSpPr>
          <a:xfrm>
            <a:off x="13782675" y="0"/>
            <a:ext cx="8037287" cy="298679"/>
            <a:chOff x="0" y="0"/>
            <a:chExt cx="8213424" cy="298679"/>
          </a:xfrm>
        </xdr:grpSpPr>
        <xdr:grpSp>
          <xdr:nvGrpSpPr>
            <xdr:cNvPr id="43" name="Grupa 42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54" name="Obraz 5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5" name="Obraz 5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6" name="Obraz 5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7" name="Obraz 5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4" name="Grupa 43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50" name="Obraz 4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1" name="Obraz 5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2" name="Obraz 5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53" name="Obraz 5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45" name="Grupa 44"/>
            <xdr:cNvGrpSpPr/>
          </xdr:nvGrpSpPr>
          <xdr:grpSpPr>
            <a:xfrm>
              <a:off x="5638800" y="0"/>
              <a:ext cx="2574624" cy="298679"/>
              <a:chOff x="0" y="0"/>
              <a:chExt cx="2574624" cy="298679"/>
            </a:xfrm>
          </xdr:grpSpPr>
          <xdr:pic>
            <xdr:nvPicPr>
              <xdr:cNvPr id="46" name="Obraz 4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7" name="Obraz 4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8" name="Obraz 4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49" name="Obraz 4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867546" y="0"/>
                <a:ext cx="707078" cy="298679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17</xdr:col>
      <xdr:colOff>9526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1" y="0"/>
          <a:ext cx="13887450" cy="298679"/>
          <a:chOff x="0" y="0"/>
          <a:chExt cx="14087977" cy="298679"/>
        </a:xfrm>
      </xdr:grpSpPr>
      <xdr:grpSp>
        <xdr:nvGrpSpPr>
          <xdr:cNvPr id="58" name="Grupa 57"/>
          <xdr:cNvGrpSpPr/>
        </xdr:nvGrpSpPr>
        <xdr:grpSpPr>
          <a:xfrm>
            <a:off x="0" y="0"/>
            <a:ext cx="11410950" cy="298679"/>
            <a:chOff x="0" y="0"/>
            <a:chExt cx="11984678" cy="298679"/>
          </a:xfrm>
        </xdr:grpSpPr>
        <xdr:grpSp>
          <xdr:nvGrpSpPr>
            <xdr:cNvPr id="59" name="Grupa 58"/>
            <xdr:cNvGrpSpPr/>
          </xdr:nvGrpSpPr>
          <xdr:grpSpPr>
            <a:xfrm>
              <a:off x="0" y="0"/>
              <a:ext cx="8460428" cy="298679"/>
              <a:chOff x="0" y="0"/>
              <a:chExt cx="8460428" cy="298679"/>
            </a:xfrm>
          </xdr:grpSpPr>
          <xdr:grpSp>
            <xdr:nvGrpSpPr>
              <xdr:cNvPr id="71" name="Grupa 70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82" name="Obraz 8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3" name="Obraz 8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4" name="Obraz 8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5" name="Obraz 8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72" name="Grupa 71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78" name="Obraz 7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9" name="Obraz 7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0" name="Obraz 7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1" name="Obraz 8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73" name="Grupa 72"/>
              <xdr:cNvGrpSpPr/>
            </xdr:nvGrpSpPr>
            <xdr:grpSpPr>
              <a:xfrm>
                <a:off x="56388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74" name="Obraz 7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5" name="Obraz 7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6" name="Obraz 7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7" name="Obraz 7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60" name="Grupa 59"/>
            <xdr:cNvGrpSpPr/>
          </xdr:nvGrpSpPr>
          <xdr:grpSpPr>
            <a:xfrm>
              <a:off x="8458200" y="0"/>
              <a:ext cx="2821628" cy="298679"/>
              <a:chOff x="0" y="0"/>
              <a:chExt cx="2821628" cy="298679"/>
            </a:xfrm>
          </xdr:grpSpPr>
          <xdr:pic>
            <xdr:nvPicPr>
              <xdr:cNvPr id="67" name="Obraz 6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8" name="Obraz 6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69" name="Obraz 6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70" name="Obraz 6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63" name="Obraz 6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27760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25" name="Obraz 24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01425" y="0"/>
            <a:ext cx="673229" cy="298679"/>
          </a:xfrm>
          <a:prstGeom prst="rect">
            <a:avLst/>
          </a:prstGeom>
        </xdr:spPr>
      </xdr:pic>
      <xdr:pic>
        <xdr:nvPicPr>
          <xdr:cNvPr id="26" name="Obraz 2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72533" y="0"/>
            <a:ext cx="673229" cy="298679"/>
          </a:xfrm>
          <a:prstGeom prst="rect">
            <a:avLst/>
          </a:prstGeom>
        </xdr:spPr>
      </xdr:pic>
      <xdr:pic>
        <xdr:nvPicPr>
          <xdr:cNvPr id="27" name="Obraz 2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43640" y="0"/>
            <a:ext cx="673229" cy="298679"/>
          </a:xfrm>
          <a:prstGeom prst="rect">
            <a:avLst/>
          </a:prstGeom>
        </xdr:spPr>
      </xdr:pic>
      <xdr:pic>
        <xdr:nvPicPr>
          <xdr:cNvPr id="28" name="Obraz 2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14748" y="0"/>
            <a:ext cx="673229" cy="298679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416162</xdr:colOff>
      <xdr:row>1</xdr:row>
      <xdr:rowOff>3404</xdr:rowOff>
    </xdr:to>
    <xdr:grpSp>
      <xdr:nvGrpSpPr>
        <xdr:cNvPr id="2" name="Grupa 1"/>
        <xdr:cNvGrpSpPr/>
      </xdr:nvGrpSpPr>
      <xdr:grpSpPr>
        <a:xfrm>
          <a:off x="0" y="381000"/>
          <a:ext cx="12074762" cy="3404"/>
          <a:chOff x="0" y="0"/>
          <a:chExt cx="1409922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" name="Grupa 3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5" name="Grupa 4"/>
          <xdr:cNvGrpSpPr/>
        </xdr:nvGrpSpPr>
        <xdr:grpSpPr>
          <a:xfrm>
            <a:off x="11277600" y="0"/>
            <a:ext cx="2821628" cy="298679"/>
            <a:chOff x="0" y="0"/>
            <a:chExt cx="282162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0" name="Obraz 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298679</xdr:rowOff>
    </xdr:to>
    <xdr:grpSp>
      <xdr:nvGrpSpPr>
        <xdr:cNvPr id="31" name="Grupa 30"/>
        <xdr:cNvGrpSpPr/>
      </xdr:nvGrpSpPr>
      <xdr:grpSpPr>
        <a:xfrm>
          <a:off x="0" y="0"/>
          <a:ext cx="12468225" cy="298679"/>
          <a:chOff x="0" y="0"/>
          <a:chExt cx="13184646" cy="298679"/>
        </a:xfrm>
      </xdr:grpSpPr>
      <xdr:grpSp>
        <xdr:nvGrpSpPr>
          <xdr:cNvPr id="6" name="Grupa 5"/>
          <xdr:cNvGrpSpPr/>
        </xdr:nvGrpSpPr>
        <xdr:grpSpPr>
          <a:xfrm>
            <a:off x="0" y="0"/>
            <a:ext cx="10991022" cy="298679"/>
            <a:chOff x="0" y="0"/>
            <a:chExt cx="12693767" cy="298679"/>
          </a:xfrm>
        </xdr:grpSpPr>
        <xdr:grpSp>
          <xdr:nvGrpSpPr>
            <xdr:cNvPr id="58" name="Grupa 57"/>
            <xdr:cNvGrpSpPr/>
          </xdr:nvGrpSpPr>
          <xdr:grpSpPr>
            <a:xfrm>
              <a:off x="0" y="0"/>
              <a:ext cx="10999304" cy="298679"/>
              <a:chOff x="0" y="0"/>
              <a:chExt cx="9165278" cy="298679"/>
            </a:xfrm>
          </xdr:grpSpPr>
          <xdr:grpSp>
            <xdr:nvGrpSpPr>
              <xdr:cNvPr id="59" name="Grupa 58"/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71" name="Grupa 70"/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82" name="Obraz 8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83" name="Obraz 8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84" name="Obraz 8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85" name="Obraz 8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72" name="Grupa 71"/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78" name="Obraz 77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79" name="Obraz 7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80" name="Obraz 7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81" name="Obraz 80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73" name="Grupa 72"/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74" name="Obraz 7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75" name="Obraz 7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76" name="Obraz 7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77" name="Obraz 7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pic>
            <xdr:nvPicPr>
              <xdr:cNvPr id="67" name="Obraz 6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845820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47" name="Obraz 4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999304" y="0"/>
              <a:ext cx="848568" cy="298679"/>
            </a:xfrm>
            <a:prstGeom prst="rect">
              <a:avLst/>
            </a:prstGeom>
          </xdr:spPr>
        </xdr:pic>
        <xdr:pic>
          <xdr:nvPicPr>
            <xdr:cNvPr id="48" name="Obraz 4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845199" y="0"/>
              <a:ext cx="848568" cy="298679"/>
            </a:xfrm>
            <a:prstGeom prst="rect">
              <a:avLst/>
            </a:prstGeom>
          </xdr:spPr>
        </xdr:pic>
      </xdr:grpSp>
      <xdr:grpSp>
        <xdr:nvGrpSpPr>
          <xdr:cNvPr id="30" name="Grupa 29"/>
          <xdr:cNvGrpSpPr/>
        </xdr:nvGrpSpPr>
        <xdr:grpSpPr>
          <a:xfrm>
            <a:off x="10982738" y="0"/>
            <a:ext cx="2201908" cy="298679"/>
            <a:chOff x="11015870" y="0"/>
            <a:chExt cx="2201908" cy="298679"/>
          </a:xfrm>
        </xdr:grpSpPr>
        <xdr:pic>
          <xdr:nvPicPr>
            <xdr:cNvPr id="50" name="Obraz 4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015870" y="0"/>
              <a:ext cx="734741" cy="298679"/>
            </a:xfrm>
            <a:prstGeom prst="rect">
              <a:avLst/>
            </a:prstGeom>
          </xdr:spPr>
        </xdr:pic>
        <xdr:pic>
          <xdr:nvPicPr>
            <xdr:cNvPr id="51" name="Obraz 5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750611" y="0"/>
              <a:ext cx="734741" cy="298679"/>
            </a:xfrm>
            <a:prstGeom prst="rect">
              <a:avLst/>
            </a:prstGeom>
          </xdr:spPr>
        </xdr:pic>
        <xdr:pic>
          <xdr:nvPicPr>
            <xdr:cNvPr id="52" name="Obraz 5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83037" y="0"/>
              <a:ext cx="734741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9526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1" y="0"/>
          <a:ext cx="8115300" cy="298679"/>
          <a:chOff x="0" y="0"/>
          <a:chExt cx="8362703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6848475" cy="298679"/>
            <a:chOff x="0" y="0"/>
            <a:chExt cx="634587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pic>
          <xdr:nvPicPr>
            <xdr:cNvPr id="18" name="Obraz 1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638800" y="0"/>
              <a:ext cx="707078" cy="298679"/>
            </a:xfrm>
            <a:prstGeom prst="rect">
              <a:avLst/>
            </a:prstGeom>
          </xdr:spPr>
        </xdr:pic>
      </xdr:grpSp>
      <xdr:pic>
        <xdr:nvPicPr>
          <xdr:cNvPr id="14" name="Obraz 1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38950" y="0"/>
            <a:ext cx="763079" cy="298679"/>
          </a:xfrm>
          <a:prstGeom prst="rect">
            <a:avLst/>
          </a:prstGeom>
        </xdr:spPr>
      </xdr:pic>
      <xdr:pic>
        <xdr:nvPicPr>
          <xdr:cNvPr id="17" name="Obraz 1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99624" y="0"/>
            <a:ext cx="763079" cy="298679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308204</xdr:rowOff>
    </xdr:to>
    <xdr:grpSp>
      <xdr:nvGrpSpPr>
        <xdr:cNvPr id="4" name="Grupa 3"/>
        <xdr:cNvGrpSpPr/>
      </xdr:nvGrpSpPr>
      <xdr:grpSpPr>
        <a:xfrm>
          <a:off x="0" y="0"/>
          <a:ext cx="9220200" cy="308204"/>
          <a:chOff x="0" y="0"/>
          <a:chExt cx="12015114" cy="308204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9246064" cy="298679"/>
            <a:chOff x="0" y="0"/>
            <a:chExt cx="70507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5638800" y="0"/>
              <a:ext cx="1411928" cy="298679"/>
              <a:chOff x="0" y="0"/>
              <a:chExt cx="1411928" cy="298679"/>
            </a:xfrm>
          </xdr:grpSpPr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2" name="Grupa 1"/>
          <xdr:cNvGrpSpPr/>
        </xdr:nvGrpSpPr>
        <xdr:grpSpPr>
          <a:xfrm>
            <a:off x="9239250" y="9525"/>
            <a:ext cx="2775864" cy="298679"/>
            <a:chOff x="9220200" y="1047750"/>
            <a:chExt cx="2775864" cy="298679"/>
          </a:xfrm>
        </xdr:grpSpPr>
        <xdr:pic>
          <xdr:nvPicPr>
            <xdr:cNvPr id="30" name="Obraz 2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220200" y="1047750"/>
              <a:ext cx="927236" cy="298679"/>
            </a:xfrm>
            <a:prstGeom prst="rect">
              <a:avLst/>
            </a:prstGeom>
          </xdr:spPr>
        </xdr:pic>
        <xdr:pic>
          <xdr:nvPicPr>
            <xdr:cNvPr id="31" name="Obraz 3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144514" y="1047750"/>
              <a:ext cx="927236" cy="298679"/>
            </a:xfrm>
            <a:prstGeom prst="rect">
              <a:avLst/>
            </a:prstGeom>
          </xdr:spPr>
        </xdr:pic>
        <xdr:pic>
          <xdr:nvPicPr>
            <xdr:cNvPr id="32" name="Obraz 3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068828" y="1047750"/>
              <a:ext cx="927236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dansk_w_liczbac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A082"/>
      </a:accent1>
      <a:accent2>
        <a:srgbClr val="87CFC1"/>
      </a:accent2>
      <a:accent3>
        <a:srgbClr val="D5FFF7"/>
      </a:accent3>
      <a:accent4>
        <a:srgbClr val="D73533"/>
      </a:accent4>
      <a:accent5>
        <a:srgbClr val="595959"/>
      </a:accent5>
      <a:accent6>
        <a:srgbClr val="F2F2F2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showGridLines="0" tabSelected="1" zoomScaleNormal="100" zoomScaleSheetLayoutView="100" workbookViewId="0">
      <pane xSplit="1" ySplit="2" topLeftCell="P3" activePane="bottomRight" state="frozen"/>
      <selection pane="topRight" activeCell="B1" sqref="B1"/>
      <selection pane="bottomLeft" activeCell="A3" sqref="A3"/>
      <selection pane="bottomRight"/>
    </sheetView>
  </sheetViews>
  <sheetFormatPr defaultColWidth="14.28515625" defaultRowHeight="15"/>
  <cols>
    <col min="1" max="1" width="38.28515625" style="4" customWidth="1"/>
    <col min="2" max="17" width="12.42578125" style="5" customWidth="1"/>
    <col min="18" max="30" width="12.42578125" style="4" customWidth="1"/>
    <col min="31" max="16384" width="14.28515625" style="4"/>
  </cols>
  <sheetData>
    <row r="1" spans="1:31" ht="30" customHeight="1"/>
    <row r="2" spans="1:31" ht="30.75" customHeight="1">
      <c r="A2" s="34" t="s">
        <v>529</v>
      </c>
      <c r="B2" s="37">
        <v>1990</v>
      </c>
      <c r="C2" s="38">
        <v>1991</v>
      </c>
      <c r="D2" s="37">
        <v>1992</v>
      </c>
      <c r="E2" s="38">
        <v>1993</v>
      </c>
      <c r="F2" s="37">
        <v>1994</v>
      </c>
      <c r="G2" s="38">
        <v>1995</v>
      </c>
      <c r="H2" s="37">
        <v>1996</v>
      </c>
      <c r="I2" s="38">
        <v>1997</v>
      </c>
      <c r="J2" s="37">
        <v>1998</v>
      </c>
      <c r="K2" s="38">
        <v>1999</v>
      </c>
      <c r="L2" s="37">
        <v>2000</v>
      </c>
      <c r="M2" s="38">
        <v>2001</v>
      </c>
      <c r="N2" s="37">
        <v>2002</v>
      </c>
      <c r="O2" s="38">
        <v>2003</v>
      </c>
      <c r="P2" s="37">
        <v>2004</v>
      </c>
      <c r="Q2" s="38">
        <v>2005</v>
      </c>
      <c r="R2" s="37">
        <v>2006</v>
      </c>
      <c r="S2" s="37">
        <v>2007</v>
      </c>
      <c r="T2" s="37">
        <v>2008</v>
      </c>
      <c r="U2" s="37">
        <v>2009</v>
      </c>
      <c r="V2" s="37">
        <v>2010</v>
      </c>
      <c r="W2" s="37">
        <v>2011</v>
      </c>
      <c r="X2" s="37">
        <v>2012</v>
      </c>
      <c r="Y2" s="37">
        <v>2013</v>
      </c>
      <c r="Z2" s="37">
        <v>2014</v>
      </c>
      <c r="AA2" s="37">
        <v>2015</v>
      </c>
      <c r="AB2" s="37">
        <v>2016</v>
      </c>
      <c r="AC2" s="37">
        <v>2017</v>
      </c>
      <c r="AD2" s="37">
        <v>2018</v>
      </c>
      <c r="AE2" s="130" t="s">
        <v>531</v>
      </c>
    </row>
    <row r="3" spans="1:31" s="124" customFormat="1" ht="26.25" customHeight="1">
      <c r="A3" s="121" t="s">
        <v>84</v>
      </c>
      <c r="B3" s="123">
        <v>67090338</v>
      </c>
      <c r="C3" s="123">
        <v>95374177</v>
      </c>
      <c r="D3" s="123">
        <v>136522221</v>
      </c>
      <c r="E3" s="123">
        <v>203368754</v>
      </c>
      <c r="F3" s="123">
        <v>280323782</v>
      </c>
      <c r="G3" s="123">
        <v>353145063</v>
      </c>
      <c r="H3" s="123">
        <v>443082154</v>
      </c>
      <c r="I3" s="123">
        <v>575857848</v>
      </c>
      <c r="J3" s="123">
        <v>730758475</v>
      </c>
      <c r="K3" s="123">
        <v>828693062</v>
      </c>
      <c r="L3" s="123">
        <v>921470052</v>
      </c>
      <c r="M3" s="123">
        <v>957812255</v>
      </c>
      <c r="N3" s="123">
        <v>912412721</v>
      </c>
      <c r="O3" s="123">
        <v>976638271</v>
      </c>
      <c r="P3" s="123">
        <v>1295663637</v>
      </c>
      <c r="Q3" s="123">
        <v>1252093781</v>
      </c>
      <c r="R3" s="123">
        <v>1449209777.6800001</v>
      </c>
      <c r="S3" s="123">
        <v>1653459953.6800001</v>
      </c>
      <c r="T3" s="123">
        <v>1696169899.6400001</v>
      </c>
      <c r="U3" s="123">
        <v>1710888010.6500001</v>
      </c>
      <c r="V3" s="123">
        <v>2028095818.02</v>
      </c>
      <c r="W3" s="123">
        <v>2081295757.9400001</v>
      </c>
      <c r="X3" s="123">
        <v>2933912093.6900001</v>
      </c>
      <c r="Y3" s="123">
        <v>2761349514.8800001</v>
      </c>
      <c r="Z3" s="123">
        <v>2733224268.8899999</v>
      </c>
      <c r="AA3" s="123">
        <v>2716706656</v>
      </c>
      <c r="AB3" s="123">
        <v>2794081080</v>
      </c>
      <c r="AC3" s="123">
        <v>2922798782</v>
      </c>
      <c r="AD3" s="123">
        <v>3276985538</v>
      </c>
      <c r="AE3" s="123">
        <v>3369235815</v>
      </c>
    </row>
    <row r="4" spans="1:31" s="124" customFormat="1" ht="26.25" customHeight="1">
      <c r="A4" s="125" t="s">
        <v>116</v>
      </c>
      <c r="B4" s="117">
        <v>144.23594034522716</v>
      </c>
      <c r="C4" s="117">
        <v>204.43573535337947</v>
      </c>
      <c r="D4" s="117">
        <v>295.70746187835732</v>
      </c>
      <c r="E4" s="117">
        <v>439.18635246556585</v>
      </c>
      <c r="F4" s="117">
        <v>605.3241156820277</v>
      </c>
      <c r="G4" s="117">
        <v>762.70101874869067</v>
      </c>
      <c r="H4" s="117">
        <v>958.35529571566997</v>
      </c>
      <c r="I4" s="117">
        <v>1248.1908642820913</v>
      </c>
      <c r="J4" s="117">
        <v>1592.1080180745466</v>
      </c>
      <c r="K4" s="117">
        <v>1784.5995158907567</v>
      </c>
      <c r="L4" s="117">
        <v>1990.2375878789187</v>
      </c>
      <c r="M4" s="117">
        <v>2073.7028805871591</v>
      </c>
      <c r="N4" s="117">
        <v>1976.4037513023852</v>
      </c>
      <c r="O4" s="117">
        <v>2118.4706460366456</v>
      </c>
      <c r="P4" s="117">
        <v>2822.3538725951485</v>
      </c>
      <c r="Q4" s="117">
        <v>2733.5128926128637</v>
      </c>
      <c r="R4" s="117">
        <v>3173.512295153047</v>
      </c>
      <c r="S4" s="117">
        <v>3628.2604196902903</v>
      </c>
      <c r="T4" s="117">
        <v>3723.0918313977099</v>
      </c>
      <c r="U4" s="117">
        <v>3747.0909646707887</v>
      </c>
      <c r="V4" s="117">
        <v>4404.0307964013737</v>
      </c>
      <c r="W4" s="117">
        <v>4519.4764969371381</v>
      </c>
      <c r="X4" s="117">
        <v>6372.1547469848638</v>
      </c>
      <c r="Y4" s="117">
        <v>5983.0206744075695</v>
      </c>
      <c r="Z4" s="117">
        <v>5922.6206234384781</v>
      </c>
      <c r="AA4" s="117">
        <v>5877.1498824226774</v>
      </c>
      <c r="AB4" s="117">
        <v>6024.92071227418</v>
      </c>
      <c r="AC4" s="117">
        <f>AC3/$AC$17</f>
        <v>6295.6889590612036</v>
      </c>
      <c r="AD4" s="117">
        <v>7022.6485981428577</v>
      </c>
      <c r="AE4" s="117">
        <v>7220.342872633837</v>
      </c>
    </row>
    <row r="5" spans="1:31" s="124" customFormat="1" ht="26.25" customHeight="1">
      <c r="A5" s="121" t="s">
        <v>85</v>
      </c>
      <c r="B5" s="123">
        <v>65538711</v>
      </c>
      <c r="C5" s="123">
        <v>91300393</v>
      </c>
      <c r="D5" s="123">
        <v>137926846.90000001</v>
      </c>
      <c r="E5" s="123">
        <v>192226249.40000001</v>
      </c>
      <c r="F5" s="123">
        <v>275209713.69999999</v>
      </c>
      <c r="G5" s="123">
        <v>334195928</v>
      </c>
      <c r="H5" s="123">
        <v>478648360</v>
      </c>
      <c r="I5" s="123">
        <v>639817762</v>
      </c>
      <c r="J5" s="123">
        <v>800082438</v>
      </c>
      <c r="K5" s="123">
        <v>866094076</v>
      </c>
      <c r="L5" s="123">
        <v>975386565</v>
      </c>
      <c r="M5" s="123">
        <v>1076069217</v>
      </c>
      <c r="N5" s="123">
        <v>1008797338</v>
      </c>
      <c r="O5" s="123">
        <v>958767936</v>
      </c>
      <c r="P5" s="123">
        <v>1147937003</v>
      </c>
      <c r="Q5" s="123">
        <v>1219542142</v>
      </c>
      <c r="R5" s="123">
        <v>1419044120.51</v>
      </c>
      <c r="S5" s="123">
        <v>1642070966.6800001</v>
      </c>
      <c r="T5" s="123">
        <v>1804777160.97</v>
      </c>
      <c r="U5" s="123">
        <v>1977884695.2</v>
      </c>
      <c r="V5" s="123">
        <v>2164624708.71</v>
      </c>
      <c r="W5" s="123">
        <v>2543287727.1199999</v>
      </c>
      <c r="X5" s="123">
        <v>2970739641.1100001</v>
      </c>
      <c r="Y5" s="123">
        <v>2615173427.8200002</v>
      </c>
      <c r="Z5" s="123">
        <v>2626810097.1500001</v>
      </c>
      <c r="AA5" s="123">
        <v>2534477868</v>
      </c>
      <c r="AB5" s="123">
        <v>2680564607</v>
      </c>
      <c r="AC5" s="123">
        <v>2870895092</v>
      </c>
      <c r="AD5" s="123">
        <v>3305613737</v>
      </c>
      <c r="AE5" s="123">
        <v>3741870616</v>
      </c>
    </row>
    <row r="6" spans="1:31" s="124" customFormat="1" ht="26.25" customHeight="1">
      <c r="A6" s="125" t="s">
        <v>116</v>
      </c>
      <c r="B6" s="117">
        <v>140.9001339373053</v>
      </c>
      <c r="C6" s="117">
        <v>195.70352865018734</v>
      </c>
      <c r="D6" s="117">
        <v>298.74988498527114</v>
      </c>
      <c r="E6" s="117">
        <v>415.12348215558313</v>
      </c>
      <c r="F6" s="117">
        <v>594.28092537848443</v>
      </c>
      <c r="G6" s="117">
        <v>721.77584073223773</v>
      </c>
      <c r="H6" s="117">
        <v>1035.2824785437431</v>
      </c>
      <c r="I6" s="117">
        <v>1386.8260858256349</v>
      </c>
      <c r="J6" s="117">
        <v>1743.1445658710031</v>
      </c>
      <c r="K6" s="117">
        <v>1865.1430060427515</v>
      </c>
      <c r="L6" s="117">
        <v>2106.6891975075323</v>
      </c>
      <c r="M6" s="117">
        <v>2329.7340615088169</v>
      </c>
      <c r="N6" s="117">
        <v>2185.1852755207915</v>
      </c>
      <c r="O6" s="117">
        <v>2079.707286810944</v>
      </c>
      <c r="P6" s="117">
        <v>2500.5598315732609</v>
      </c>
      <c r="Q6" s="117">
        <v>2662.4476687195588</v>
      </c>
      <c r="R6" s="117">
        <v>3107.454857924311</v>
      </c>
      <c r="S6" s="117">
        <v>3603.2690610181321</v>
      </c>
      <c r="T6" s="117">
        <v>3961.4846996911638</v>
      </c>
      <c r="U6" s="117">
        <v>4331.8521284913631</v>
      </c>
      <c r="V6" s="117">
        <v>4700.5046778890319</v>
      </c>
      <c r="W6" s="117">
        <v>5522.6793519457478</v>
      </c>
      <c r="X6" s="117">
        <v>6452.1403851424875</v>
      </c>
      <c r="Y6" s="117">
        <v>5666.3006988046309</v>
      </c>
      <c r="Z6" s="117">
        <v>5692.0318732407495</v>
      </c>
      <c r="AA6" s="117">
        <v>5482.9277467339034</v>
      </c>
      <c r="AB6" s="117">
        <v>5780.1433669574817</v>
      </c>
      <c r="AC6" s="117">
        <f>AC5/$AC$17</f>
        <v>6183.8887591706261</v>
      </c>
      <c r="AD6" s="117">
        <v>7083.9994278134118</v>
      </c>
      <c r="AE6" s="117">
        <v>8018.9070507531651</v>
      </c>
    </row>
    <row r="7" spans="1:31" s="124" customFormat="1" ht="26.25" customHeight="1">
      <c r="A7" s="121" t="s">
        <v>86</v>
      </c>
      <c r="B7" s="122">
        <v>1551627</v>
      </c>
      <c r="C7" s="122">
        <v>4073784</v>
      </c>
      <c r="D7" s="122">
        <v>-1404625.8999999801</v>
      </c>
      <c r="E7" s="122">
        <v>11142504.6</v>
      </c>
      <c r="F7" s="122">
        <v>5114068.3000000101</v>
      </c>
      <c r="G7" s="122">
        <v>18949135</v>
      </c>
      <c r="H7" s="122">
        <v>-35566206</v>
      </c>
      <c r="I7" s="122">
        <v>-63959914</v>
      </c>
      <c r="J7" s="122">
        <v>-69323963</v>
      </c>
      <c r="K7" s="122">
        <v>-37401014</v>
      </c>
      <c r="L7" s="122">
        <v>-53916513</v>
      </c>
      <c r="M7" s="122">
        <v>-118256962</v>
      </c>
      <c r="N7" s="122">
        <v>-96384617</v>
      </c>
      <c r="O7" s="122">
        <v>17870335</v>
      </c>
      <c r="P7" s="122">
        <v>147726634</v>
      </c>
      <c r="Q7" s="122">
        <v>32551639</v>
      </c>
      <c r="R7" s="122">
        <v>30165657.170000099</v>
      </c>
      <c r="S7" s="122">
        <v>11388987</v>
      </c>
      <c r="T7" s="122">
        <v>-108607261.33</v>
      </c>
      <c r="U7" s="122">
        <v>-266996684.55000001</v>
      </c>
      <c r="V7" s="122">
        <v>-136528890.69</v>
      </c>
      <c r="W7" s="122">
        <v>-461991969.18000001</v>
      </c>
      <c r="X7" s="122">
        <v>-36827547.420000099</v>
      </c>
      <c r="Y7" s="122">
        <v>146176087.06</v>
      </c>
      <c r="Z7" s="122">
        <v>106414171.73999999</v>
      </c>
      <c r="AA7" s="122">
        <v>182228788</v>
      </c>
      <c r="AB7" s="122">
        <v>113516473</v>
      </c>
      <c r="AC7" s="122">
        <f>AC3-AC5</f>
        <v>51903690</v>
      </c>
      <c r="AD7" s="122">
        <v>-28628199</v>
      </c>
      <c r="AE7" s="122">
        <v>-372634801</v>
      </c>
    </row>
    <row r="8" spans="1:31" s="124" customFormat="1" ht="26.25" customHeight="1">
      <c r="A8" s="119" t="s">
        <v>87</v>
      </c>
      <c r="B8" s="41">
        <v>59939629</v>
      </c>
      <c r="C8" s="41">
        <v>77924997.299999997</v>
      </c>
      <c r="D8" s="41">
        <v>117781085.2</v>
      </c>
      <c r="E8" s="41">
        <v>149661905.59999999</v>
      </c>
      <c r="F8" s="41">
        <v>232388444.80000001</v>
      </c>
      <c r="G8" s="41">
        <v>261069019</v>
      </c>
      <c r="H8" s="41">
        <v>383055891</v>
      </c>
      <c r="I8" s="41">
        <v>437454852</v>
      </c>
      <c r="J8" s="41">
        <v>557214533</v>
      </c>
      <c r="K8" s="41">
        <v>638830206</v>
      </c>
      <c r="L8" s="41">
        <v>754555331</v>
      </c>
      <c r="M8" s="41">
        <v>843768126</v>
      </c>
      <c r="N8" s="41">
        <v>855970811</v>
      </c>
      <c r="O8" s="41">
        <v>824749102</v>
      </c>
      <c r="P8" s="41">
        <v>1006391836</v>
      </c>
      <c r="Q8" s="41">
        <v>1083874549</v>
      </c>
      <c r="R8" s="41">
        <v>1167274367.29</v>
      </c>
      <c r="S8" s="41">
        <v>1235459337.3399999</v>
      </c>
      <c r="T8" s="41">
        <v>1370316432.8699999</v>
      </c>
      <c r="U8" s="41">
        <v>1529982769.28</v>
      </c>
      <c r="V8" s="41">
        <v>1604760362.74</v>
      </c>
      <c r="W8" s="41">
        <v>1642556695.5</v>
      </c>
      <c r="X8" s="41">
        <v>1790637894.28</v>
      </c>
      <c r="Y8" s="41">
        <v>1818412491.03</v>
      </c>
      <c r="Z8" s="41">
        <v>1864002175.03</v>
      </c>
      <c r="AA8" s="41">
        <v>1922291913</v>
      </c>
      <c r="AB8" s="41">
        <v>2186760310</v>
      </c>
      <c r="AC8" s="41">
        <v>2430238728</v>
      </c>
      <c r="AD8" s="42">
        <v>2633239128</v>
      </c>
      <c r="AE8" s="42">
        <v>2893688315</v>
      </c>
    </row>
    <row r="9" spans="1:31" s="124" customFormat="1" ht="26.25" customHeight="1">
      <c r="A9" s="126" t="s">
        <v>116</v>
      </c>
      <c r="B9" s="118">
        <v>128.86279918218699</v>
      </c>
      <c r="C9" s="118">
        <v>167.03320150731795</v>
      </c>
      <c r="D9" s="118">
        <v>255.11411627101018</v>
      </c>
      <c r="E9" s="118">
        <v>323.20336890843049</v>
      </c>
      <c r="F9" s="118">
        <v>501.81375564946433</v>
      </c>
      <c r="G9" s="118">
        <v>563.84083374548345</v>
      </c>
      <c r="H9" s="118">
        <v>828.52274319975083</v>
      </c>
      <c r="I9" s="118">
        <v>948.19780905768675</v>
      </c>
      <c r="J9" s="118">
        <v>1214.0067561679173</v>
      </c>
      <c r="K9" s="118">
        <v>1375.7277919191658</v>
      </c>
      <c r="L9" s="118">
        <v>1629.7267378697395</v>
      </c>
      <c r="M9" s="118">
        <v>1826.792656180651</v>
      </c>
      <c r="N9" s="118">
        <v>1854.1432872742082</v>
      </c>
      <c r="O9" s="118">
        <v>1789.0009175486052</v>
      </c>
      <c r="P9" s="118">
        <v>2192.2309267391606</v>
      </c>
      <c r="Q9" s="118">
        <v>2366.264491226998</v>
      </c>
      <c r="R9" s="118">
        <v>2556.1237672174798</v>
      </c>
      <c r="S9" s="118">
        <v>2711.023151078411</v>
      </c>
      <c r="T9" s="118">
        <v>3007.8436828357635</v>
      </c>
      <c r="U9" s="118">
        <v>3350.8824512090687</v>
      </c>
      <c r="V9" s="118">
        <v>3484.7535286823927</v>
      </c>
      <c r="W9" s="118">
        <v>3566.7666893947453</v>
      </c>
      <c r="X9" s="118">
        <v>3889.0809928175368</v>
      </c>
      <c r="Y9" s="118">
        <v>3939.9574265433957</v>
      </c>
      <c r="Z9" s="118">
        <v>4039.1042365690191</v>
      </c>
      <c r="AA9" s="118">
        <v>4158.5637026797249</v>
      </c>
      <c r="AB9" s="118">
        <v>4715.3454417643834</v>
      </c>
      <c r="AC9" s="117">
        <f>AC8/$AC$17</f>
        <v>5234.717908730996</v>
      </c>
      <c r="AD9" s="117">
        <v>5643.0865673305034</v>
      </c>
      <c r="AE9" s="117">
        <v>6201.2346265035967</v>
      </c>
    </row>
    <row r="10" spans="1:31" s="124" customFormat="1" ht="26.25" customHeight="1">
      <c r="A10" s="119" t="s">
        <v>88</v>
      </c>
      <c r="B10" s="41">
        <v>5599082</v>
      </c>
      <c r="C10" s="41">
        <v>13375395.699999999</v>
      </c>
      <c r="D10" s="41">
        <v>20145761.699999999</v>
      </c>
      <c r="E10" s="41">
        <v>42564343.799999997</v>
      </c>
      <c r="F10" s="41">
        <v>42821268.899999999</v>
      </c>
      <c r="G10" s="41">
        <v>73126909</v>
      </c>
      <c r="H10" s="41">
        <v>95592469</v>
      </c>
      <c r="I10" s="41">
        <v>202362910</v>
      </c>
      <c r="J10" s="41">
        <v>242867905</v>
      </c>
      <c r="K10" s="41">
        <v>227263870</v>
      </c>
      <c r="L10" s="41">
        <v>220831234</v>
      </c>
      <c r="M10" s="41">
        <v>232301091</v>
      </c>
      <c r="N10" s="41">
        <v>152826527</v>
      </c>
      <c r="O10" s="41">
        <v>134018834</v>
      </c>
      <c r="P10" s="41">
        <v>141545167</v>
      </c>
      <c r="Q10" s="41">
        <v>135667593</v>
      </c>
      <c r="R10" s="41">
        <v>251769753.22</v>
      </c>
      <c r="S10" s="41">
        <v>406611629.33999997</v>
      </c>
      <c r="T10" s="41">
        <v>434460728.10000002</v>
      </c>
      <c r="U10" s="41">
        <v>447901925.92000002</v>
      </c>
      <c r="V10" s="41">
        <v>559864345.97000003</v>
      </c>
      <c r="W10" s="41">
        <v>900731031.62</v>
      </c>
      <c r="X10" s="41">
        <v>1180101746.8299999</v>
      </c>
      <c r="Y10" s="41">
        <v>796760936.78999996</v>
      </c>
      <c r="Z10" s="41">
        <v>762807922.12</v>
      </c>
      <c r="AA10" s="41">
        <v>612185955</v>
      </c>
      <c r="AB10" s="41">
        <v>493804297</v>
      </c>
      <c r="AC10" s="41">
        <v>440656364</v>
      </c>
      <c r="AD10" s="42">
        <v>672374609</v>
      </c>
      <c r="AE10" s="42">
        <v>848182301</v>
      </c>
    </row>
    <row r="11" spans="1:31" s="124" customFormat="1" ht="26.25" customHeight="1">
      <c r="A11" s="126" t="s">
        <v>116</v>
      </c>
      <c r="B11" s="117">
        <v>12.037334755118318</v>
      </c>
      <c r="C11" s="117">
        <v>28.67032714286939</v>
      </c>
      <c r="D11" s="117">
        <v>43.635768714260969</v>
      </c>
      <c r="E11" s="117">
        <v>91.920113247152628</v>
      </c>
      <c r="F11" s="117">
        <v>92.467169729020057</v>
      </c>
      <c r="G11" s="117">
        <v>157.93500698675433</v>
      </c>
      <c r="H11" s="117">
        <v>206.75973534399225</v>
      </c>
      <c r="I11" s="117">
        <v>438.62827676794825</v>
      </c>
      <c r="J11" s="117">
        <v>529.13780970308596</v>
      </c>
      <c r="K11" s="117">
        <v>489.41521412358566</v>
      </c>
      <c r="L11" s="117">
        <v>476.96245963779302</v>
      </c>
      <c r="M11" s="117">
        <v>502.94140532816613</v>
      </c>
      <c r="N11" s="117">
        <v>331.041988246583</v>
      </c>
      <c r="O11" s="117">
        <v>290.70636926233863</v>
      </c>
      <c r="P11" s="117">
        <v>308.32890483410011</v>
      </c>
      <c r="Q11" s="117">
        <v>296.1831774925609</v>
      </c>
      <c r="R11" s="117">
        <v>551.33109070683088</v>
      </c>
      <c r="S11" s="117">
        <v>892.24590993972129</v>
      </c>
      <c r="T11" s="117">
        <v>953.64101685540004</v>
      </c>
      <c r="U11" s="117">
        <v>980.96967728229424</v>
      </c>
      <c r="V11" s="117">
        <v>1215.7511492066387</v>
      </c>
      <c r="W11" s="117">
        <v>1955.9126625510025</v>
      </c>
      <c r="X11" s="117">
        <v>2563.0593923249503</v>
      </c>
      <c r="Y11" s="117">
        <v>1726.3432722612349</v>
      </c>
      <c r="Z11" s="117">
        <v>1652.9276366717299</v>
      </c>
      <c r="AA11" s="117">
        <v>1324.3640440541785</v>
      </c>
      <c r="AB11" s="117">
        <v>1064.7979251930981</v>
      </c>
      <c r="AC11" s="117">
        <f>AC10/$AC$17</f>
        <v>949.17085043963004</v>
      </c>
      <c r="AD11" s="117">
        <v>1440.9128604829084</v>
      </c>
      <c r="AE11" s="117">
        <v>1817.6724242495677</v>
      </c>
    </row>
    <row r="12" spans="1:31" s="124" customFormat="1" ht="26.25" customHeight="1">
      <c r="A12" s="119" t="s">
        <v>89</v>
      </c>
      <c r="B12" s="43"/>
      <c r="C12" s="42">
        <v>74570971</v>
      </c>
      <c r="D12" s="41">
        <v>100474420</v>
      </c>
      <c r="E12" s="41">
        <v>157226074</v>
      </c>
      <c r="F12" s="41">
        <v>194697850</v>
      </c>
      <c r="G12" s="41">
        <v>262170076</v>
      </c>
      <c r="H12" s="41">
        <v>403675548</v>
      </c>
      <c r="I12" s="41">
        <v>517641358</v>
      </c>
      <c r="J12" s="41">
        <v>636487275</v>
      </c>
      <c r="K12" s="41">
        <v>677604822.99000001</v>
      </c>
      <c r="L12" s="41">
        <v>781621903</v>
      </c>
      <c r="M12" s="41">
        <v>796118453</v>
      </c>
      <c r="N12" s="41">
        <v>772783302</v>
      </c>
      <c r="O12" s="41">
        <v>890409676</v>
      </c>
      <c r="P12" s="41">
        <v>1199225381</v>
      </c>
      <c r="Q12" s="41">
        <v>1148433877</v>
      </c>
      <c r="R12" s="41">
        <v>1306187524</v>
      </c>
      <c r="S12" s="41">
        <v>1439085589</v>
      </c>
      <c r="T12" s="41">
        <v>1523830763</v>
      </c>
      <c r="U12" s="41">
        <v>1510069824</v>
      </c>
      <c r="V12" s="41">
        <v>1700210713</v>
      </c>
      <c r="W12" s="41">
        <v>1779916737</v>
      </c>
      <c r="X12" s="41">
        <v>1877677207</v>
      </c>
      <c r="Y12" s="41">
        <v>1940027153</v>
      </c>
      <c r="Z12" s="41">
        <v>2167631245</v>
      </c>
      <c r="AA12" s="41">
        <v>2177630130</v>
      </c>
      <c r="AB12" s="41">
        <v>2256131816</v>
      </c>
      <c r="AC12" s="41">
        <v>2410210316</v>
      </c>
      <c r="AD12" s="42">
        <v>2681581171</v>
      </c>
      <c r="AE12" s="42">
        <v>2738440620</v>
      </c>
    </row>
    <row r="13" spans="1:31" s="124" customFormat="1" ht="26.25" customHeight="1">
      <c r="A13" s="119" t="s">
        <v>90</v>
      </c>
      <c r="B13" s="44"/>
      <c r="C13" s="44"/>
      <c r="D13" s="41">
        <v>6262200</v>
      </c>
      <c r="E13" s="41">
        <v>10024580</v>
      </c>
      <c r="F13" s="41">
        <v>34693597</v>
      </c>
      <c r="G13" s="41">
        <v>18875428</v>
      </c>
      <c r="H13" s="41">
        <v>12753677</v>
      </c>
      <c r="I13" s="41">
        <v>39111848</v>
      </c>
      <c r="J13" s="41">
        <v>71163763</v>
      </c>
      <c r="K13" s="41">
        <v>60891913</v>
      </c>
      <c r="L13" s="41">
        <v>44856012</v>
      </c>
      <c r="M13" s="41">
        <v>49600663</v>
      </c>
      <c r="N13" s="41">
        <v>38545800</v>
      </c>
      <c r="O13" s="41">
        <v>41159785</v>
      </c>
      <c r="P13" s="41">
        <v>24108877</v>
      </c>
      <c r="Q13" s="41">
        <v>17778287</v>
      </c>
      <c r="R13" s="41">
        <v>50989971</v>
      </c>
      <c r="S13" s="41">
        <v>116551135</v>
      </c>
      <c r="T13" s="41">
        <v>71997494</v>
      </c>
      <c r="U13" s="41">
        <v>95565275</v>
      </c>
      <c r="V13" s="41">
        <v>216778604</v>
      </c>
      <c r="W13" s="41">
        <v>176365648</v>
      </c>
      <c r="X13" s="41">
        <v>929465984</v>
      </c>
      <c r="Y13" s="41">
        <v>698167252</v>
      </c>
      <c r="Z13" s="41">
        <v>440249846</v>
      </c>
      <c r="AA13" s="41">
        <v>396870118</v>
      </c>
      <c r="AB13" s="41">
        <v>240355953</v>
      </c>
      <c r="AC13" s="41">
        <v>142493516</v>
      </c>
      <c r="AD13" s="42">
        <v>201767544</v>
      </c>
      <c r="AE13" s="42">
        <v>304425384</v>
      </c>
    </row>
    <row r="14" spans="1:31" s="124" customFormat="1" ht="26.25" customHeight="1">
      <c r="A14" s="119" t="s">
        <v>91</v>
      </c>
      <c r="B14" s="44"/>
      <c r="C14" s="42">
        <v>19251578</v>
      </c>
      <c r="D14" s="41">
        <v>29785601</v>
      </c>
      <c r="E14" s="41">
        <v>36118100</v>
      </c>
      <c r="F14" s="41">
        <v>50932335</v>
      </c>
      <c r="G14" s="41">
        <v>72099559</v>
      </c>
      <c r="H14" s="41">
        <v>26652929</v>
      </c>
      <c r="I14" s="41">
        <v>19104642</v>
      </c>
      <c r="J14" s="41">
        <v>23107437</v>
      </c>
      <c r="K14" s="41">
        <v>90196326</v>
      </c>
      <c r="L14" s="41">
        <v>94992137</v>
      </c>
      <c r="M14" s="41">
        <v>112093139</v>
      </c>
      <c r="N14" s="41">
        <v>101083619</v>
      </c>
      <c r="O14" s="41">
        <v>45068810</v>
      </c>
      <c r="P14" s="41">
        <v>72329379</v>
      </c>
      <c r="Q14" s="41">
        <v>85881617</v>
      </c>
      <c r="R14" s="41">
        <v>92032283</v>
      </c>
      <c r="S14" s="41">
        <v>97823230</v>
      </c>
      <c r="T14" s="41">
        <v>100341643</v>
      </c>
      <c r="U14" s="41">
        <v>105252912</v>
      </c>
      <c r="V14" s="41">
        <v>111106501</v>
      </c>
      <c r="W14" s="41">
        <v>125013373</v>
      </c>
      <c r="X14" s="41">
        <v>126768902</v>
      </c>
      <c r="Y14" s="41">
        <v>123155110</v>
      </c>
      <c r="Z14" s="41">
        <v>125343178</v>
      </c>
      <c r="AA14" s="41">
        <v>142206408</v>
      </c>
      <c r="AB14" s="41">
        <v>297593311</v>
      </c>
      <c r="AC14" s="41">
        <v>370094950</v>
      </c>
      <c r="AD14" s="41">
        <v>393636823</v>
      </c>
      <c r="AE14" s="41">
        <v>326369811</v>
      </c>
    </row>
    <row r="15" spans="1:31" s="124" customFormat="1" ht="26.25" customHeight="1">
      <c r="A15" s="120" t="s">
        <v>254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>
        <v>272807301.04000002</v>
      </c>
      <c r="T15" s="41">
        <v>422089221.02999997</v>
      </c>
      <c r="U15" s="41">
        <v>712616433.75</v>
      </c>
      <c r="V15" s="41">
        <v>853574354.17999995</v>
      </c>
      <c r="W15" s="41">
        <v>1337201042.99</v>
      </c>
      <c r="X15" s="41">
        <v>1404438519.8599999</v>
      </c>
      <c r="Y15" s="41">
        <v>1292175741.03</v>
      </c>
      <c r="Z15" s="41">
        <v>1153893485.5</v>
      </c>
      <c r="AA15" s="41">
        <v>994392123.94000006</v>
      </c>
      <c r="AB15" s="41">
        <v>905949857.51999998</v>
      </c>
      <c r="AC15" s="45">
        <v>815332046</v>
      </c>
      <c r="AD15" s="45">
        <v>721714235</v>
      </c>
      <c r="AE15" s="43" t="s">
        <v>532</v>
      </c>
    </row>
    <row r="16" spans="1:31" s="124" customFormat="1" ht="26.25" customHeight="1">
      <c r="A16" s="119" t="s">
        <v>141</v>
      </c>
      <c r="B16" s="35"/>
      <c r="C16" s="35"/>
      <c r="D16" s="35"/>
      <c r="E16" s="35"/>
      <c r="F16" s="35"/>
      <c r="G16" s="35"/>
      <c r="H16" s="35"/>
      <c r="I16" s="35"/>
      <c r="J16" s="46"/>
      <c r="K16" s="46"/>
      <c r="L16" s="46"/>
      <c r="M16" s="46"/>
      <c r="N16" s="46"/>
      <c r="O16" s="46"/>
      <c r="P16" s="46"/>
      <c r="Q16" s="46"/>
      <c r="R16" s="46"/>
      <c r="S16" s="36">
        <f t="shared" ref="S16:AC16" si="0">S15/S3</f>
        <v>0.16499178007476398</v>
      </c>
      <c r="T16" s="36">
        <f t="shared" si="0"/>
        <v>0.24884843264792364</v>
      </c>
      <c r="U16" s="36">
        <f t="shared" si="0"/>
        <v>0.41651845668102083</v>
      </c>
      <c r="V16" s="36">
        <f t="shared" si="0"/>
        <v>0.42087476666330881</v>
      </c>
      <c r="W16" s="36">
        <f t="shared" si="0"/>
        <v>0.6424848740928194</v>
      </c>
      <c r="X16" s="36">
        <f t="shared" si="0"/>
        <v>0.47869141099371815</v>
      </c>
      <c r="Y16" s="36">
        <f t="shared" si="0"/>
        <v>0.46795080958310126</v>
      </c>
      <c r="Z16" s="36">
        <f t="shared" si="0"/>
        <v>0.42217299862064084</v>
      </c>
      <c r="AA16" s="36">
        <f t="shared" si="0"/>
        <v>0.36602852271290642</v>
      </c>
      <c r="AB16" s="36">
        <f t="shared" si="0"/>
        <v>0.32423892921532543</v>
      </c>
      <c r="AC16" s="36">
        <f t="shared" si="0"/>
        <v>0.2789559277981114</v>
      </c>
      <c r="AD16" s="36">
        <v>0.22023723529780193</v>
      </c>
      <c r="AE16" s="131" t="s">
        <v>532</v>
      </c>
    </row>
    <row r="17" spans="1:31" s="124" customFormat="1" ht="26.25" customHeight="1">
      <c r="A17" s="119" t="s">
        <v>356</v>
      </c>
      <c r="B17" s="47"/>
      <c r="C17" s="47"/>
      <c r="D17" s="47"/>
      <c r="E17" s="47"/>
      <c r="F17" s="47"/>
      <c r="G17" s="47" t="s">
        <v>357</v>
      </c>
      <c r="H17" s="47" t="s">
        <v>358</v>
      </c>
      <c r="I17" s="47" t="s">
        <v>359</v>
      </c>
      <c r="J17" s="47" t="s">
        <v>360</v>
      </c>
      <c r="K17" s="47" t="s">
        <v>361</v>
      </c>
      <c r="L17" s="47" t="s">
        <v>362</v>
      </c>
      <c r="M17" s="47" t="s">
        <v>363</v>
      </c>
      <c r="N17" s="47" t="s">
        <v>364</v>
      </c>
      <c r="O17" s="47" t="s">
        <v>365</v>
      </c>
      <c r="P17" s="47" t="s">
        <v>366</v>
      </c>
      <c r="Q17" s="47" t="s">
        <v>367</v>
      </c>
      <c r="R17" s="47" t="s">
        <v>368</v>
      </c>
      <c r="S17" s="48" t="s">
        <v>369</v>
      </c>
      <c r="T17" s="48" t="s">
        <v>370</v>
      </c>
      <c r="U17" s="48" t="s">
        <v>371</v>
      </c>
      <c r="V17" s="48" t="s">
        <v>372</v>
      </c>
      <c r="W17" s="48" t="s">
        <v>373</v>
      </c>
      <c r="X17" s="48" t="s">
        <v>374</v>
      </c>
      <c r="Y17" s="48" t="s">
        <v>375</v>
      </c>
      <c r="Z17" s="48" t="s">
        <v>376</v>
      </c>
      <c r="AA17" s="48" t="s">
        <v>377</v>
      </c>
      <c r="AB17" s="47" t="s">
        <v>378</v>
      </c>
      <c r="AC17" s="47">
        <v>464254</v>
      </c>
      <c r="AD17" s="47">
        <v>466631</v>
      </c>
      <c r="AE17" s="49" t="s">
        <v>532</v>
      </c>
    </row>
    <row r="18" spans="1:31">
      <c r="A18" s="39" t="s">
        <v>533</v>
      </c>
    </row>
    <row r="19" spans="1:31">
      <c r="A19" s="140" t="s">
        <v>715</v>
      </c>
      <c r="AD19" s="5"/>
    </row>
    <row r="20" spans="1:31">
      <c r="A20" s="39" t="s">
        <v>534</v>
      </c>
    </row>
    <row r="21" spans="1:31">
      <c r="A21" s="141" t="s">
        <v>718</v>
      </c>
      <c r="AC21" s="10"/>
    </row>
  </sheetData>
  <pageMargins left="0.31496062992125984" right="0.31496062992125984" top="0.74803149606299213" bottom="0.74803149606299213" header="0.31496062992125984" footer="0.31496062992125984"/>
  <pageSetup paperSize="9" scale="62" orientation="landscape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/>
  </sheetViews>
  <sheetFormatPr defaultRowHeight="15"/>
  <cols>
    <col min="1" max="1" width="38.5703125" customWidth="1"/>
    <col min="2" max="13" width="12.7109375" customWidth="1"/>
  </cols>
  <sheetData>
    <row r="1" spans="1:13" ht="30" customHeight="1"/>
    <row r="2" spans="1:13" ht="15.75">
      <c r="A2" s="18" t="s">
        <v>716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50" customFormat="1" ht="20.25" customHeight="1">
      <c r="A3" s="34" t="s">
        <v>115</v>
      </c>
      <c r="B3" s="34">
        <v>2007</v>
      </c>
      <c r="C3" s="34">
        <v>2008</v>
      </c>
      <c r="D3" s="34">
        <v>2009</v>
      </c>
      <c r="E3" s="34">
        <v>2010</v>
      </c>
      <c r="F3" s="34">
        <v>2011</v>
      </c>
      <c r="G3" s="34">
        <v>2012</v>
      </c>
      <c r="H3" s="34">
        <v>2013</v>
      </c>
      <c r="I3" s="34">
        <v>2014</v>
      </c>
      <c r="J3" s="34">
        <v>2015</v>
      </c>
      <c r="K3" s="34">
        <v>2016</v>
      </c>
      <c r="L3" s="34">
        <v>2017</v>
      </c>
      <c r="M3" s="56">
        <v>2018</v>
      </c>
    </row>
    <row r="4" spans="1:13" s="50" customFormat="1" ht="20.25" customHeight="1">
      <c r="A4" s="51" t="s">
        <v>138</v>
      </c>
      <c r="B4" s="52">
        <v>1653459953.6800001</v>
      </c>
      <c r="C4" s="52">
        <v>1696169899.6400001</v>
      </c>
      <c r="D4" s="52">
        <v>1710888010.6500001</v>
      </c>
      <c r="E4" s="52">
        <v>2028095818.02</v>
      </c>
      <c r="F4" s="52">
        <v>2081295757.9400001</v>
      </c>
      <c r="G4" s="52">
        <v>2933912093.6900001</v>
      </c>
      <c r="H4" s="52">
        <v>2761349514.8800001</v>
      </c>
      <c r="I4" s="52">
        <v>2733224268.8899999</v>
      </c>
      <c r="J4" s="52">
        <v>2716706656</v>
      </c>
      <c r="K4" s="52">
        <v>2794081080</v>
      </c>
      <c r="L4" s="52">
        <v>2922798782</v>
      </c>
      <c r="M4" s="52">
        <v>3276985538</v>
      </c>
    </row>
    <row r="5" spans="1:13" s="50" customFormat="1" ht="20.25" customHeight="1">
      <c r="A5" s="51" t="s">
        <v>137</v>
      </c>
      <c r="B5" s="52">
        <v>1642070966.6800001</v>
      </c>
      <c r="C5" s="52">
        <v>1804777160.97</v>
      </c>
      <c r="D5" s="52">
        <v>1977884695.2</v>
      </c>
      <c r="E5" s="52">
        <v>2164624708.71</v>
      </c>
      <c r="F5" s="52">
        <v>2543287727.1199999</v>
      </c>
      <c r="G5" s="52">
        <v>2970739641.1100001</v>
      </c>
      <c r="H5" s="52">
        <v>2615173427.8200002</v>
      </c>
      <c r="I5" s="52">
        <v>2626810097.1500001</v>
      </c>
      <c r="J5" s="52">
        <v>2534477868</v>
      </c>
      <c r="K5" s="52">
        <v>2680564607</v>
      </c>
      <c r="L5" s="52">
        <v>2870895092</v>
      </c>
      <c r="M5" s="52">
        <v>3305613737</v>
      </c>
    </row>
    <row r="6" spans="1:13" s="50" customFormat="1" ht="20.25" customHeight="1">
      <c r="A6" s="51" t="s">
        <v>86</v>
      </c>
      <c r="B6" s="52">
        <v>11388987</v>
      </c>
      <c r="C6" s="52">
        <v>-108607261.32999992</v>
      </c>
      <c r="D6" s="52">
        <v>-266996684.54999995</v>
      </c>
      <c r="E6" s="52">
        <v>-136528890.69000006</v>
      </c>
      <c r="F6" s="52">
        <v>-461991969.17999983</v>
      </c>
      <c r="G6" s="52">
        <v>-36827547.420000076</v>
      </c>
      <c r="H6" s="52">
        <v>146176087.06</v>
      </c>
      <c r="I6" s="52">
        <v>106414171.73999977</v>
      </c>
      <c r="J6" s="52">
        <v>182228788</v>
      </c>
      <c r="K6" s="52">
        <v>113516473</v>
      </c>
      <c r="L6" s="52">
        <v>51903690</v>
      </c>
      <c r="M6" s="52">
        <v>28628199</v>
      </c>
    </row>
    <row r="7" spans="1:13">
      <c r="A7" s="141" t="s">
        <v>719</v>
      </c>
      <c r="B7" s="3"/>
      <c r="I7" s="3"/>
    </row>
    <row r="8" spans="1:13">
      <c r="B8" s="3"/>
      <c r="I8" s="3"/>
    </row>
    <row r="9" spans="1:13" ht="15.75">
      <c r="A9" s="18" t="s">
        <v>136</v>
      </c>
    </row>
    <row r="10" spans="1:13" s="50" customFormat="1" ht="20.25" customHeight="1">
      <c r="A10" s="34" t="s">
        <v>115</v>
      </c>
      <c r="B10" s="34">
        <v>2007</v>
      </c>
      <c r="C10" s="34">
        <v>2008</v>
      </c>
      <c r="D10" s="34">
        <v>2009</v>
      </c>
      <c r="E10" s="34">
        <v>2010</v>
      </c>
      <c r="F10" s="34">
        <v>2011</v>
      </c>
      <c r="G10" s="34">
        <v>2012</v>
      </c>
      <c r="H10" s="34">
        <v>2013</v>
      </c>
      <c r="I10" s="34">
        <v>2014</v>
      </c>
      <c r="J10" s="34">
        <v>2015</v>
      </c>
      <c r="K10" s="34">
        <v>2016</v>
      </c>
      <c r="L10" s="34">
        <v>2017</v>
      </c>
      <c r="M10" s="56">
        <v>2018</v>
      </c>
    </row>
    <row r="11" spans="1:13" s="50" customFormat="1" ht="20.25" customHeight="1">
      <c r="A11" s="51" t="s">
        <v>515</v>
      </c>
      <c r="B11" s="53" t="s">
        <v>139</v>
      </c>
      <c r="C11" s="53" t="s">
        <v>139</v>
      </c>
      <c r="D11" s="53" t="s">
        <v>139</v>
      </c>
      <c r="E11" s="53" t="s">
        <v>139</v>
      </c>
      <c r="F11" s="53" t="s">
        <v>139</v>
      </c>
      <c r="G11" s="53" t="s">
        <v>139</v>
      </c>
      <c r="H11" s="53" t="s">
        <v>139</v>
      </c>
      <c r="I11" s="53" t="s">
        <v>139</v>
      </c>
      <c r="J11" s="53" t="s">
        <v>198</v>
      </c>
      <c r="K11" s="53" t="s">
        <v>198</v>
      </c>
      <c r="L11" s="53" t="s">
        <v>198</v>
      </c>
      <c r="M11" s="53" t="s">
        <v>198</v>
      </c>
    </row>
    <row r="12" spans="1:13" s="50" customFormat="1" ht="20.25" customHeight="1">
      <c r="A12" s="51" t="s">
        <v>516</v>
      </c>
      <c r="B12" s="53" t="s">
        <v>139</v>
      </c>
      <c r="C12" s="53" t="s">
        <v>139</v>
      </c>
      <c r="D12" s="53" t="s">
        <v>139</v>
      </c>
      <c r="E12" s="53" t="s">
        <v>139</v>
      </c>
      <c r="F12" s="53" t="s">
        <v>139</v>
      </c>
      <c r="G12" s="53" t="s">
        <v>139</v>
      </c>
      <c r="H12" s="53" t="s">
        <v>139</v>
      </c>
      <c r="I12" s="53" t="s">
        <v>139</v>
      </c>
      <c r="J12" s="53" t="s">
        <v>198</v>
      </c>
      <c r="K12" s="53" t="s">
        <v>198</v>
      </c>
      <c r="L12" s="53" t="s">
        <v>198</v>
      </c>
      <c r="M12" s="53" t="s">
        <v>198</v>
      </c>
    </row>
    <row r="13" spans="1:13" s="50" customFormat="1" ht="20.25" customHeight="1">
      <c r="A13" s="51" t="s">
        <v>517</v>
      </c>
      <c r="B13" s="53" t="s">
        <v>197</v>
      </c>
      <c r="C13" s="53" t="s">
        <v>197</v>
      </c>
      <c r="D13" s="53" t="s">
        <v>197</v>
      </c>
      <c r="E13" s="53" t="s">
        <v>197</v>
      </c>
      <c r="F13" s="53" t="s">
        <v>140</v>
      </c>
      <c r="G13" s="53" t="s">
        <v>140</v>
      </c>
      <c r="H13" s="53" t="s">
        <v>140</v>
      </c>
      <c r="I13" s="53" t="s">
        <v>140</v>
      </c>
      <c r="J13" s="53" t="s">
        <v>199</v>
      </c>
      <c r="K13" s="53" t="s">
        <v>258</v>
      </c>
      <c r="L13" s="53" t="s">
        <v>379</v>
      </c>
      <c r="M13" s="53" t="s">
        <v>379</v>
      </c>
    </row>
    <row r="14" spans="1:13">
      <c r="A14" s="141" t="s">
        <v>719</v>
      </c>
      <c r="L14" s="27" t="s">
        <v>380</v>
      </c>
      <c r="M14" s="27"/>
    </row>
    <row r="15" spans="1:13">
      <c r="L15" s="27"/>
      <c r="M15" s="27"/>
    </row>
    <row r="16" spans="1:13" ht="15.75">
      <c r="A16" s="18" t="s">
        <v>717</v>
      </c>
    </row>
    <row r="17" spans="1:13" s="50" customFormat="1" ht="20.25" customHeight="1">
      <c r="A17" s="34" t="s">
        <v>115</v>
      </c>
      <c r="B17" s="34">
        <v>2007</v>
      </c>
      <c r="C17" s="34">
        <v>2008</v>
      </c>
      <c r="D17" s="34">
        <v>2009</v>
      </c>
      <c r="E17" s="34">
        <v>2010</v>
      </c>
      <c r="F17" s="34">
        <v>2011</v>
      </c>
      <c r="G17" s="34">
        <v>2012</v>
      </c>
      <c r="H17" s="34">
        <v>2013</v>
      </c>
      <c r="I17" s="34">
        <v>2014</v>
      </c>
      <c r="J17" s="34">
        <v>2015</v>
      </c>
      <c r="K17" s="34">
        <v>2016</v>
      </c>
      <c r="L17" s="34">
        <v>2017</v>
      </c>
      <c r="M17" s="56">
        <v>2018</v>
      </c>
    </row>
    <row r="18" spans="1:13" s="50" customFormat="1" ht="20.25" customHeight="1">
      <c r="A18" s="51" t="s">
        <v>138</v>
      </c>
      <c r="B18" s="54">
        <v>1653459953.6800001</v>
      </c>
      <c r="C18" s="54">
        <v>1696169899.6400001</v>
      </c>
      <c r="D18" s="54">
        <v>1710888010.6500001</v>
      </c>
      <c r="E18" s="54">
        <v>2028095818.02</v>
      </c>
      <c r="F18" s="54">
        <v>2081295757.9400001</v>
      </c>
      <c r="G18" s="54">
        <v>2933912093.6900001</v>
      </c>
      <c r="H18" s="54">
        <v>2761349514.8800001</v>
      </c>
      <c r="I18" s="54">
        <v>2733224268.8899999</v>
      </c>
      <c r="J18" s="54">
        <v>2716706656</v>
      </c>
      <c r="K18" s="54">
        <v>2794081080</v>
      </c>
      <c r="L18" s="52">
        <v>2922798782</v>
      </c>
      <c r="M18" s="52">
        <v>3276985538</v>
      </c>
    </row>
    <row r="19" spans="1:13" s="50" customFormat="1" ht="20.25" customHeight="1">
      <c r="A19" s="51" t="s">
        <v>142</v>
      </c>
      <c r="B19" s="54">
        <v>272807301.04000002</v>
      </c>
      <c r="C19" s="54">
        <v>422089221.02999997</v>
      </c>
      <c r="D19" s="54">
        <v>712616433.75</v>
      </c>
      <c r="E19" s="54">
        <v>853574354.17999995</v>
      </c>
      <c r="F19" s="54">
        <v>1337201042.99</v>
      </c>
      <c r="G19" s="54">
        <v>1404438519.8599999</v>
      </c>
      <c r="H19" s="54">
        <v>1292175741.03</v>
      </c>
      <c r="I19" s="54">
        <v>1153893485.5</v>
      </c>
      <c r="J19" s="54">
        <v>994392123.94000006</v>
      </c>
      <c r="K19" s="54">
        <v>905949857.51999998</v>
      </c>
      <c r="L19" s="52">
        <v>815332046</v>
      </c>
      <c r="M19" s="52">
        <v>721714235</v>
      </c>
    </row>
    <row r="20" spans="1:13" s="50" customFormat="1" ht="20.25" customHeight="1">
      <c r="A20" s="51" t="s">
        <v>141</v>
      </c>
      <c r="B20" s="55">
        <f t="shared" ref="B20:J20" si="0">B19/B18</f>
        <v>0.16499178007476398</v>
      </c>
      <c r="C20" s="55">
        <f t="shared" si="0"/>
        <v>0.24884843264792364</v>
      </c>
      <c r="D20" s="55">
        <f t="shared" si="0"/>
        <v>0.41651845668102083</v>
      </c>
      <c r="E20" s="55">
        <f t="shared" si="0"/>
        <v>0.42087476666330881</v>
      </c>
      <c r="F20" s="55">
        <f t="shared" si="0"/>
        <v>0.6424848740928194</v>
      </c>
      <c r="G20" s="55">
        <f t="shared" si="0"/>
        <v>0.47869141099371815</v>
      </c>
      <c r="H20" s="55">
        <f t="shared" si="0"/>
        <v>0.46795080958310126</v>
      </c>
      <c r="I20" s="55">
        <f t="shared" si="0"/>
        <v>0.42217299862064084</v>
      </c>
      <c r="J20" s="55">
        <f t="shared" si="0"/>
        <v>0.36602852271290642</v>
      </c>
      <c r="K20" s="55">
        <v>0.32423892921532543</v>
      </c>
      <c r="L20" s="55">
        <v>0.2789559277981114</v>
      </c>
      <c r="M20" s="55">
        <v>0.22023723529780193</v>
      </c>
    </row>
    <row r="21" spans="1:13">
      <c r="A21" s="141" t="s">
        <v>719</v>
      </c>
    </row>
  </sheetData>
  <pageMargins left="0.31496062992125984" right="0.31496062992125984" top="0.74803149606299213" bottom="0.74803149606299213" header="0.31496062992125984" footer="0.31496062992125984"/>
  <pageSetup paperSize="9" scale="73" orientation="landscape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85" zoomScaleNormal="85" workbookViewId="0">
      <selection activeCell="A22" sqref="A22"/>
    </sheetView>
  </sheetViews>
  <sheetFormatPr defaultRowHeight="15"/>
  <cols>
    <col min="1" max="1" width="58" style="1" customWidth="1"/>
    <col min="2" max="12" width="12.28515625" style="1" customWidth="1"/>
    <col min="13" max="15" width="12.28515625" customWidth="1"/>
    <col min="16" max="16" width="13.140625" customWidth="1"/>
  </cols>
  <sheetData>
    <row r="1" spans="1:16" ht="30" customHeight="1"/>
    <row r="2" spans="1:16" ht="18" customHeight="1">
      <c r="A2" s="22" t="s">
        <v>720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1.5" customHeight="1">
      <c r="A3" s="130" t="s">
        <v>82</v>
      </c>
      <c r="B3" s="109">
        <v>2004</v>
      </c>
      <c r="C3" s="109">
        <v>2005</v>
      </c>
      <c r="D3" s="109">
        <v>2006</v>
      </c>
      <c r="E3" s="109">
        <v>2007</v>
      </c>
      <c r="F3" s="109">
        <v>2008</v>
      </c>
      <c r="G3" s="109">
        <v>2009</v>
      </c>
      <c r="H3" s="109">
        <v>2010</v>
      </c>
      <c r="I3" s="109">
        <v>2011</v>
      </c>
      <c r="J3" s="109">
        <v>2012</v>
      </c>
      <c r="K3" s="109">
        <v>2013</v>
      </c>
      <c r="L3" s="109">
        <v>2014</v>
      </c>
      <c r="M3" s="109">
        <v>2015</v>
      </c>
      <c r="N3" s="109">
        <v>2016</v>
      </c>
      <c r="O3" s="109">
        <v>2017</v>
      </c>
      <c r="P3" s="116">
        <v>2018</v>
      </c>
    </row>
    <row r="4" spans="1:16" ht="18" customHeight="1">
      <c r="A4" s="133" t="s">
        <v>118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30" customHeight="1">
      <c r="A5" s="128" t="s">
        <v>63</v>
      </c>
      <c r="B5" s="107">
        <v>349770612</v>
      </c>
      <c r="C5" s="107">
        <v>399741858</v>
      </c>
      <c r="D5" s="107">
        <v>479430579</v>
      </c>
      <c r="E5" s="107">
        <v>588520510</v>
      </c>
      <c r="F5" s="107">
        <v>641361725</v>
      </c>
      <c r="G5" s="107">
        <v>569683433</v>
      </c>
      <c r="H5" s="107">
        <v>580795464</v>
      </c>
      <c r="I5" s="107">
        <v>618574086</v>
      </c>
      <c r="J5" s="107">
        <v>605561984</v>
      </c>
      <c r="K5" s="107">
        <v>661103613</v>
      </c>
      <c r="L5" s="107">
        <v>709170876</v>
      </c>
      <c r="M5" s="107">
        <v>781322661</v>
      </c>
      <c r="N5" s="107">
        <v>826531821</v>
      </c>
      <c r="O5" s="107">
        <v>920538365</v>
      </c>
      <c r="P5" s="107">
        <v>1029726370</v>
      </c>
    </row>
    <row r="6" spans="1:16" ht="30" customHeight="1">
      <c r="A6" s="128" t="s">
        <v>77</v>
      </c>
      <c r="B6" s="107">
        <v>24108877</v>
      </c>
      <c r="C6" s="107">
        <v>17778287</v>
      </c>
      <c r="D6" s="107">
        <v>50989971</v>
      </c>
      <c r="E6" s="107">
        <v>116551135</v>
      </c>
      <c r="F6" s="107">
        <v>71997494</v>
      </c>
      <c r="G6" s="107">
        <v>95565275</v>
      </c>
      <c r="H6" s="107">
        <v>216778604</v>
      </c>
      <c r="I6" s="107">
        <v>176365648</v>
      </c>
      <c r="J6" s="107">
        <v>929465984</v>
      </c>
      <c r="K6" s="107">
        <v>698167252</v>
      </c>
      <c r="L6" s="107">
        <v>440249846</v>
      </c>
      <c r="M6" s="107">
        <v>396870118</v>
      </c>
      <c r="N6" s="107">
        <v>240355953</v>
      </c>
      <c r="O6" s="107">
        <v>142493516</v>
      </c>
      <c r="P6" s="107">
        <v>201767544</v>
      </c>
    </row>
    <row r="7" spans="1:16" ht="30" customHeight="1">
      <c r="A7" s="128" t="s">
        <v>73</v>
      </c>
      <c r="B7" s="107">
        <v>243316057</v>
      </c>
      <c r="C7" s="107">
        <v>260850270</v>
      </c>
      <c r="D7" s="107">
        <v>263555282</v>
      </c>
      <c r="E7" s="107">
        <v>278777757</v>
      </c>
      <c r="F7" s="107">
        <v>316804245</v>
      </c>
      <c r="G7" s="107">
        <v>356327359</v>
      </c>
      <c r="H7" s="107">
        <v>367651262</v>
      </c>
      <c r="I7" s="107">
        <v>385328230</v>
      </c>
      <c r="J7" s="107">
        <v>418399556</v>
      </c>
      <c r="K7" s="107">
        <v>427816765</v>
      </c>
      <c r="L7" s="107">
        <v>423549725</v>
      </c>
      <c r="M7" s="107">
        <v>437347789</v>
      </c>
      <c r="N7" s="107">
        <v>472028458</v>
      </c>
      <c r="O7" s="107">
        <v>485960692</v>
      </c>
      <c r="P7" s="107">
        <v>495128350</v>
      </c>
    </row>
    <row r="8" spans="1:16" ht="30" customHeight="1">
      <c r="A8" s="128" t="s">
        <v>55</v>
      </c>
      <c r="B8" s="107">
        <v>192578582</v>
      </c>
      <c r="C8" s="107">
        <v>196451747</v>
      </c>
      <c r="D8" s="107">
        <v>213952600</v>
      </c>
      <c r="E8" s="107">
        <v>231413102</v>
      </c>
      <c r="F8" s="107">
        <v>256293375</v>
      </c>
      <c r="G8" s="107">
        <v>261552655</v>
      </c>
      <c r="H8" s="107">
        <v>296640823</v>
      </c>
      <c r="I8" s="107">
        <v>326410428</v>
      </c>
      <c r="J8" s="107">
        <v>368018287</v>
      </c>
      <c r="K8" s="107">
        <v>363070411</v>
      </c>
      <c r="L8" s="107">
        <v>406103294</v>
      </c>
      <c r="M8" s="107">
        <v>396331775</v>
      </c>
      <c r="N8" s="107">
        <v>398592458</v>
      </c>
      <c r="O8" s="107">
        <v>434390811</v>
      </c>
      <c r="P8" s="107">
        <v>455620902</v>
      </c>
    </row>
    <row r="9" spans="1:16" ht="30" customHeight="1">
      <c r="A9" s="128" t="s">
        <v>75</v>
      </c>
      <c r="B9" s="107">
        <v>18209102</v>
      </c>
      <c r="C9" s="107">
        <v>26171740</v>
      </c>
      <c r="D9" s="107">
        <v>30000217</v>
      </c>
      <c r="E9" s="107">
        <v>33052256</v>
      </c>
      <c r="F9" s="107">
        <v>37190734</v>
      </c>
      <c r="G9" s="107">
        <v>150426904</v>
      </c>
      <c r="H9" s="107">
        <v>151945090</v>
      </c>
      <c r="I9" s="107">
        <v>156745976</v>
      </c>
      <c r="J9" s="107">
        <v>172144754</v>
      </c>
      <c r="K9" s="107">
        <v>233235815</v>
      </c>
      <c r="L9" s="107">
        <v>296897527</v>
      </c>
      <c r="M9" s="107">
        <v>303021753</v>
      </c>
      <c r="N9" s="107">
        <v>330590673</v>
      </c>
      <c r="O9" s="107">
        <v>339071017</v>
      </c>
      <c r="P9" s="107">
        <v>226235836</v>
      </c>
    </row>
    <row r="10" spans="1:16" ht="30" customHeight="1">
      <c r="A10" s="128" t="s">
        <v>69</v>
      </c>
      <c r="B10" s="107">
        <v>269687651</v>
      </c>
      <c r="C10" s="107">
        <v>119606700</v>
      </c>
      <c r="D10" s="107">
        <v>151530825</v>
      </c>
      <c r="E10" s="107">
        <v>138917649</v>
      </c>
      <c r="F10" s="107">
        <v>107463577</v>
      </c>
      <c r="G10" s="107">
        <v>107584124</v>
      </c>
      <c r="H10" s="107">
        <v>147513354</v>
      </c>
      <c r="I10" s="107">
        <v>157778507</v>
      </c>
      <c r="J10" s="107">
        <v>206503179</v>
      </c>
      <c r="K10" s="107">
        <v>188244311</v>
      </c>
      <c r="L10" s="107">
        <v>253052058</v>
      </c>
      <c r="M10" s="107">
        <v>194068993</v>
      </c>
      <c r="N10" s="107">
        <v>154380787</v>
      </c>
      <c r="O10" s="107">
        <v>150976476</v>
      </c>
      <c r="P10" s="107">
        <v>285199464</v>
      </c>
    </row>
    <row r="11" spans="1:16" ht="30" customHeight="1">
      <c r="A11" s="128" t="s">
        <v>78</v>
      </c>
      <c r="B11" s="107">
        <v>72329379</v>
      </c>
      <c r="C11" s="107">
        <v>85881617</v>
      </c>
      <c r="D11" s="107">
        <v>92032283</v>
      </c>
      <c r="E11" s="107">
        <v>97823230</v>
      </c>
      <c r="F11" s="107">
        <v>100341643</v>
      </c>
      <c r="G11" s="107">
        <v>105252912</v>
      </c>
      <c r="H11" s="107">
        <v>111106501</v>
      </c>
      <c r="I11" s="107">
        <v>125013373</v>
      </c>
      <c r="J11" s="107">
        <v>126768902</v>
      </c>
      <c r="K11" s="107">
        <v>123155110</v>
      </c>
      <c r="L11" s="107">
        <v>125343178</v>
      </c>
      <c r="M11" s="107">
        <v>142206408</v>
      </c>
      <c r="N11" s="107">
        <v>297593311</v>
      </c>
      <c r="O11" s="107">
        <v>370094950</v>
      </c>
      <c r="P11" s="107">
        <v>393636823</v>
      </c>
    </row>
    <row r="12" spans="1:16" ht="30" customHeight="1">
      <c r="A12" s="128" t="s">
        <v>76</v>
      </c>
      <c r="B12" s="107">
        <v>125663377</v>
      </c>
      <c r="C12" s="107">
        <v>145611562</v>
      </c>
      <c r="D12" s="107">
        <v>167718021</v>
      </c>
      <c r="E12" s="107">
        <v>168404315</v>
      </c>
      <c r="F12" s="107">
        <v>164717107</v>
      </c>
      <c r="G12" s="107">
        <v>64495349</v>
      </c>
      <c r="H12" s="107">
        <v>155664720</v>
      </c>
      <c r="I12" s="107">
        <v>135079510</v>
      </c>
      <c r="J12" s="107">
        <v>107049447</v>
      </c>
      <c r="K12" s="107">
        <v>66556238</v>
      </c>
      <c r="L12" s="107">
        <v>78857765</v>
      </c>
      <c r="M12" s="107">
        <v>65537162</v>
      </c>
      <c r="N12" s="107">
        <v>74007619</v>
      </c>
      <c r="O12" s="107">
        <v>79272955</v>
      </c>
      <c r="P12" s="107">
        <v>189670249</v>
      </c>
    </row>
    <row r="13" spans="1:16" ht="18" customHeight="1">
      <c r="A13" s="133" t="s">
        <v>530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ht="30" customHeight="1">
      <c r="A14" s="128" t="s">
        <v>63</v>
      </c>
      <c r="B14" s="108">
        <f t="shared" ref="B14:C21" si="0">B5/SUM(B$5:B$12)</f>
        <v>0.26995479537410216</v>
      </c>
      <c r="C14" s="108">
        <f t="shared" si="0"/>
        <v>0.3192587201261724</v>
      </c>
      <c r="D14" s="108">
        <f t="shared" ref="D14:O14" si="1">D5/SUM(D$5:D$12)</f>
        <v>0.33082207026069349</v>
      </c>
      <c r="E14" s="108">
        <f t="shared" si="1"/>
        <v>0.35593272675051435</v>
      </c>
      <c r="F14" s="108">
        <f t="shared" si="1"/>
        <v>0.37812351522096932</v>
      </c>
      <c r="G14" s="108">
        <f t="shared" si="1"/>
        <v>0.33297529080645361</v>
      </c>
      <c r="H14" s="108">
        <f t="shared" si="1"/>
        <v>0.28637476535637724</v>
      </c>
      <c r="I14" s="108">
        <f t="shared" si="1"/>
        <v>0.297206239729433</v>
      </c>
      <c r="J14" s="108">
        <f t="shared" si="1"/>
        <v>0.20640086164981086</v>
      </c>
      <c r="K14" s="108">
        <f t="shared" si="1"/>
        <v>0.2394132323375949</v>
      </c>
      <c r="L14" s="108">
        <f t="shared" si="1"/>
        <v>0.25946311250172788</v>
      </c>
      <c r="M14" s="108">
        <f t="shared" si="1"/>
        <v>0.28759919971911846</v>
      </c>
      <c r="N14" s="108">
        <f t="shared" si="1"/>
        <v>0.29581525994943569</v>
      </c>
      <c r="O14" s="108">
        <f t="shared" si="1"/>
        <v>0.3149509883024168</v>
      </c>
      <c r="P14" s="108">
        <v>0.3142297572141437</v>
      </c>
    </row>
    <row r="15" spans="1:16" ht="30" customHeight="1">
      <c r="A15" s="128" t="s">
        <v>77</v>
      </c>
      <c r="B15" s="108">
        <f t="shared" si="0"/>
        <v>1.8607357890989419E-2</v>
      </c>
      <c r="C15" s="108">
        <f t="shared" si="0"/>
        <v>1.4198846180516251E-2</v>
      </c>
      <c r="D15" s="108">
        <f t="shared" ref="D15:O15" si="2">D6/SUM(D$5:D$12)</f>
        <v>3.5184672208304686E-2</v>
      </c>
      <c r="E15" s="108">
        <f t="shared" si="2"/>
        <v>7.0489239680733146E-2</v>
      </c>
      <c r="F15" s="108">
        <f t="shared" si="2"/>
        <v>4.2447100375970589E-2</v>
      </c>
      <c r="G15" s="108">
        <f t="shared" si="2"/>
        <v>5.5857118867846223E-2</v>
      </c>
      <c r="H15" s="108">
        <f t="shared" si="2"/>
        <v>0.10688775257856185</v>
      </c>
      <c r="I15" s="108">
        <f t="shared" si="2"/>
        <v>8.4738388247846519E-2</v>
      </c>
      <c r="J15" s="108">
        <f t="shared" si="2"/>
        <v>0.3168008974152996</v>
      </c>
      <c r="K15" s="108">
        <f t="shared" si="2"/>
        <v>0.25283552415493482</v>
      </c>
      <c r="L15" s="108">
        <f t="shared" si="2"/>
        <v>0.16107344391504083</v>
      </c>
      <c r="M15" s="108">
        <f t="shared" si="2"/>
        <v>0.14608500946733977</v>
      </c>
      <c r="N15" s="108">
        <f t="shared" si="2"/>
        <v>8.6023256347306856E-2</v>
      </c>
      <c r="O15" s="108">
        <f t="shared" si="2"/>
        <v>4.8752420754224882E-2</v>
      </c>
      <c r="P15" s="108">
        <v>6.1571081611529528E-2</v>
      </c>
    </row>
    <row r="16" spans="1:16" ht="30" customHeight="1">
      <c r="A16" s="128" t="s">
        <v>73</v>
      </c>
      <c r="B16" s="108">
        <f t="shared" si="0"/>
        <v>0.1877926107144427</v>
      </c>
      <c r="C16" s="108">
        <f t="shared" si="0"/>
        <v>0.20833125597961899</v>
      </c>
      <c r="D16" s="108">
        <f t="shared" ref="D16:O16" si="3">D7/SUM(D$5:D$12)</f>
        <v>0.18186137438551012</v>
      </c>
      <c r="E16" s="108">
        <f t="shared" si="3"/>
        <v>0.16860266638184332</v>
      </c>
      <c r="F16" s="108">
        <f t="shared" si="3"/>
        <v>0.18677624511553942</v>
      </c>
      <c r="G16" s="108">
        <f t="shared" si="3"/>
        <v>0.20827041671285637</v>
      </c>
      <c r="H16" s="108">
        <f t="shared" si="3"/>
        <v>0.18127903954881092</v>
      </c>
      <c r="I16" s="108">
        <f t="shared" si="3"/>
        <v>0.18513862266758149</v>
      </c>
      <c r="J16" s="108">
        <f t="shared" si="3"/>
        <v>0.14260807506750339</v>
      </c>
      <c r="K16" s="108">
        <f t="shared" si="3"/>
        <v>0.15493032036547535</v>
      </c>
      <c r="L16" s="108">
        <f t="shared" si="3"/>
        <v>0.1549633997487383</v>
      </c>
      <c r="M16" s="108">
        <f t="shared" si="3"/>
        <v>0.16098454632602274</v>
      </c>
      <c r="N16" s="108">
        <f t="shared" si="3"/>
        <v>0.1689387116854891</v>
      </c>
      <c r="O16" s="108">
        <f t="shared" si="3"/>
        <v>0.16626553117264847</v>
      </c>
      <c r="P16" s="108">
        <v>0.15109262590831732</v>
      </c>
    </row>
    <row r="17" spans="1:16" ht="30" customHeight="1">
      <c r="A17" s="128" t="s">
        <v>55</v>
      </c>
      <c r="B17" s="108">
        <f t="shared" si="0"/>
        <v>0.14863316103082083</v>
      </c>
      <c r="C17" s="108">
        <f t="shared" si="0"/>
        <v>0.15689858857305514</v>
      </c>
      <c r="D17" s="108">
        <f t="shared" ref="D17:O17" si="4">D8/SUM(D$5:D$12)</f>
        <v>0.14763397490684058</v>
      </c>
      <c r="E17" s="108">
        <f t="shared" si="4"/>
        <v>0.13995688340692647</v>
      </c>
      <c r="F17" s="108">
        <f t="shared" si="4"/>
        <v>0.15110123991706256</v>
      </c>
      <c r="G17" s="108">
        <f t="shared" si="4"/>
        <v>0.15287538010575258</v>
      </c>
      <c r="H17" s="108">
        <f t="shared" si="4"/>
        <v>0.14626568447467703</v>
      </c>
      <c r="I17" s="108">
        <f t="shared" si="4"/>
        <v>0.15683039123361342</v>
      </c>
      <c r="J17" s="108">
        <f t="shared" si="4"/>
        <v>0.12543603057434891</v>
      </c>
      <c r="K17" s="108">
        <f t="shared" si="4"/>
        <v>0.13148296114916116</v>
      </c>
      <c r="L17" s="108">
        <f t="shared" si="4"/>
        <v>0.14858030444335996</v>
      </c>
      <c r="M17" s="108">
        <f t="shared" si="4"/>
        <v>0.14588684931699136</v>
      </c>
      <c r="N17" s="108">
        <f t="shared" si="4"/>
        <v>0.14265600982488311</v>
      </c>
      <c r="O17" s="108">
        <f t="shared" si="4"/>
        <v>0.14862152457267583</v>
      </c>
      <c r="P17" s="108">
        <v>0.139036592232895</v>
      </c>
    </row>
    <row r="18" spans="1:16" ht="30" customHeight="1">
      <c r="A18" s="128" t="s">
        <v>75</v>
      </c>
      <c r="B18" s="108">
        <f t="shared" si="0"/>
        <v>1.4053880559742837E-2</v>
      </c>
      <c r="C18" s="108">
        <f t="shared" si="0"/>
        <v>2.0902379995129134E-2</v>
      </c>
      <c r="D18" s="108">
        <f t="shared" ref="D18:O18" si="5">D9/SUM(D$5:D$12)</f>
        <v>2.0701086519994485E-2</v>
      </c>
      <c r="E18" s="108">
        <f t="shared" si="5"/>
        <v>1.9989752954125674E-2</v>
      </c>
      <c r="F18" s="108">
        <f t="shared" si="5"/>
        <v>2.1926302312050224E-2</v>
      </c>
      <c r="G18" s="108">
        <f t="shared" si="5"/>
        <v>8.7923290731388493E-2</v>
      </c>
      <c r="H18" s="108">
        <f t="shared" si="5"/>
        <v>7.4920074609610976E-2</v>
      </c>
      <c r="I18" s="108">
        <f t="shared" si="5"/>
        <v>7.5311726071369808E-2</v>
      </c>
      <c r="J18" s="108">
        <f t="shared" si="5"/>
        <v>5.8674134924055474E-2</v>
      </c>
      <c r="K18" s="108">
        <f t="shared" si="5"/>
        <v>8.4464430791188705E-2</v>
      </c>
      <c r="L18" s="108">
        <f t="shared" si="5"/>
        <v>0.10862538078831906</v>
      </c>
      <c r="M18" s="108">
        <f t="shared" si="5"/>
        <v>0.11154010757699549</v>
      </c>
      <c r="N18" s="108">
        <f t="shared" si="5"/>
        <v>0.11831821036489035</v>
      </c>
      <c r="O18" s="108">
        <f t="shared" si="5"/>
        <v>0.11600901816716304</v>
      </c>
      <c r="P18" s="108">
        <v>6.9037788960788507E-2</v>
      </c>
    </row>
    <row r="19" spans="1:16" ht="30" customHeight="1">
      <c r="A19" s="128" t="s">
        <v>69</v>
      </c>
      <c r="B19" s="108">
        <f t="shared" si="0"/>
        <v>0.20814634547006278</v>
      </c>
      <c r="C19" s="108">
        <f t="shared" si="0"/>
        <v>9.5525352665256955E-2</v>
      </c>
      <c r="D19" s="108">
        <f t="shared" ref="D19:O19" si="6">D10/SUM(D$5:D$12)</f>
        <v>0.10456100096779777</v>
      </c>
      <c r="E19" s="108">
        <f t="shared" si="6"/>
        <v>8.4016337174622618E-2</v>
      </c>
      <c r="F19" s="108">
        <f t="shared" si="6"/>
        <v>6.3356611268717833E-2</v>
      </c>
      <c r="G19" s="108">
        <f t="shared" si="6"/>
        <v>6.2882037461422138E-2</v>
      </c>
      <c r="H19" s="108">
        <f t="shared" si="6"/>
        <v>7.2734903691813638E-2</v>
      </c>
      <c r="I19" s="108">
        <f t="shared" si="6"/>
        <v>7.5807826155190772E-2</v>
      </c>
      <c r="J19" s="108">
        <f t="shared" si="6"/>
        <v>7.0384923765335186E-2</v>
      </c>
      <c r="K19" s="108">
        <f t="shared" si="6"/>
        <v>6.8171127913157339E-2</v>
      </c>
      <c r="L19" s="108">
        <f t="shared" si="6"/>
        <v>9.2583715456537971E-2</v>
      </c>
      <c r="M19" s="108">
        <f t="shared" si="6"/>
        <v>7.1435387533314104E-2</v>
      </c>
      <c r="N19" s="108">
        <f t="shared" si="6"/>
        <v>5.5252794238884434E-2</v>
      </c>
      <c r="O19" s="108">
        <f t="shared" si="6"/>
        <v>5.1654762185404525E-2</v>
      </c>
      <c r="P19" s="108">
        <v>8.7031041392407874E-2</v>
      </c>
    </row>
    <row r="20" spans="1:16" ht="30" customHeight="1">
      <c r="A20" s="128" t="s">
        <v>78</v>
      </c>
      <c r="B20" s="108">
        <f t="shared" si="0"/>
        <v>5.5824194593801044E-2</v>
      </c>
      <c r="C20" s="108">
        <f t="shared" si="0"/>
        <v>6.8590402973976589E-2</v>
      </c>
      <c r="D20" s="108">
        <f t="shared" ref="D20:O20" si="7">D11/SUM(D$5:D$12)</f>
        <v>6.3505149079942244E-2</v>
      </c>
      <c r="E20" s="108">
        <f t="shared" si="7"/>
        <v>5.9162745226063095E-2</v>
      </c>
      <c r="F20" s="108">
        <f t="shared" si="7"/>
        <v>5.9157778356991243E-2</v>
      </c>
      <c r="G20" s="108">
        <f t="shared" si="7"/>
        <v>6.1519463181275401E-2</v>
      </c>
      <c r="H20" s="108">
        <f t="shared" si="7"/>
        <v>5.4783654704030363E-2</v>
      </c>
      <c r="I20" s="108">
        <f t="shared" si="7"/>
        <v>6.0065164943270882E-2</v>
      </c>
      <c r="J20" s="108">
        <f t="shared" si="7"/>
        <v>4.3208145977671593E-2</v>
      </c>
      <c r="K20" s="108">
        <f t="shared" si="7"/>
        <v>4.4599609477541997E-2</v>
      </c>
      <c r="L20" s="108">
        <f t="shared" si="7"/>
        <v>4.5859090094300635E-2</v>
      </c>
      <c r="M20" s="108">
        <f t="shared" si="7"/>
        <v>5.2345146476854128E-2</v>
      </c>
      <c r="N20" s="108">
        <f t="shared" si="7"/>
        <v>0.10650847361952717</v>
      </c>
      <c r="O20" s="108">
        <f t="shared" si="7"/>
        <v>0.1266234789336928</v>
      </c>
      <c r="P20" s="108">
        <v>0.12012162349677113</v>
      </c>
    </row>
    <row r="21" spans="1:16" ht="30" customHeight="1">
      <c r="A21" s="128" t="s">
        <v>76</v>
      </c>
      <c r="B21" s="108">
        <f t="shared" si="0"/>
        <v>9.6987654366038206E-2</v>
      </c>
      <c r="C21" s="108">
        <f t="shared" si="0"/>
        <v>0.11629445350627454</v>
      </c>
      <c r="D21" s="108">
        <f t="shared" ref="D21:O21" si="8">D12/SUM(D$5:D$12)</f>
        <v>0.11573067167091665</v>
      </c>
      <c r="E21" s="108">
        <f t="shared" si="8"/>
        <v>0.10184964842517136</v>
      </c>
      <c r="F21" s="108">
        <f t="shared" si="8"/>
        <v>9.7111207432698812E-2</v>
      </c>
      <c r="G21" s="108">
        <f t="shared" si="8"/>
        <v>3.7697002133005184E-2</v>
      </c>
      <c r="H21" s="108">
        <f t="shared" si="8"/>
        <v>7.675412503611799E-2</v>
      </c>
      <c r="I21" s="108">
        <f t="shared" si="8"/>
        <v>6.4901640951694095E-2</v>
      </c>
      <c r="J21" s="108">
        <f t="shared" si="8"/>
        <v>3.648693062597496E-2</v>
      </c>
      <c r="K21" s="108">
        <f t="shared" si="8"/>
        <v>2.4102793810945732E-2</v>
      </c>
      <c r="L21" s="108">
        <f t="shared" si="8"/>
        <v>2.8851553051975332E-2</v>
      </c>
      <c r="M21" s="108">
        <f t="shared" si="8"/>
        <v>2.4123753583363966E-2</v>
      </c>
      <c r="N21" s="108">
        <f t="shared" si="8"/>
        <v>2.6487283969583303E-2</v>
      </c>
      <c r="O21" s="108">
        <f t="shared" si="8"/>
        <v>2.7122275911773661E-2</v>
      </c>
      <c r="P21" s="108">
        <v>5.7879489183146955E-2</v>
      </c>
    </row>
    <row r="22" spans="1:16">
      <c r="A22" s="141" t="s">
        <v>719</v>
      </c>
    </row>
  </sheetData>
  <mergeCells count="2">
    <mergeCell ref="A4:P4"/>
    <mergeCell ref="A13:P13"/>
  </mergeCells>
  <pageMargins left="0.31496062992125984" right="0.31496062992125984" top="0.74803149606299213" bottom="0.74803149606299213" header="0.31496062992125984" footer="0.31496062992125984"/>
  <pageSetup paperSize="9" scale="46" orientation="landscape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showGridLines="0" zoomScaleNormal="100" workbookViewId="0">
      <pane xSplit="2" ySplit="3" topLeftCell="J40" activePane="bottomRight" state="frozen"/>
      <selection activeCell="C22" sqref="C22"/>
      <selection pane="topRight" activeCell="C22" sqref="C22"/>
      <selection pane="bottomLeft" activeCell="C22" sqref="C22"/>
      <selection pane="bottomRight"/>
    </sheetView>
  </sheetViews>
  <sheetFormatPr defaultColWidth="20" defaultRowHeight="15"/>
  <cols>
    <col min="1" max="1" width="54.140625" style="28" customWidth="1"/>
    <col min="2" max="2" width="70.7109375" style="29" customWidth="1"/>
    <col min="3" max="12" width="13.7109375" style="28" customWidth="1"/>
    <col min="13" max="17" width="13.7109375" style="30" customWidth="1"/>
    <col min="18" max="18" width="10" style="28" bestFit="1" customWidth="1"/>
    <col min="19" max="16384" width="20" style="28"/>
  </cols>
  <sheetData>
    <row r="1" spans="1:25" ht="30" customHeight="1"/>
    <row r="2" spans="1:25" s="4" customFormat="1" ht="15.75">
      <c r="A2" s="73" t="s">
        <v>721</v>
      </c>
      <c r="B2" s="29"/>
      <c r="C2" s="28"/>
      <c r="D2" s="28"/>
      <c r="E2" s="28"/>
      <c r="F2" s="28"/>
      <c r="G2" s="28"/>
      <c r="H2" s="28"/>
      <c r="I2" s="28"/>
      <c r="J2" s="28"/>
      <c r="K2" s="28"/>
      <c r="L2" s="28"/>
      <c r="M2" s="30"/>
      <c r="N2" s="30"/>
      <c r="O2" s="30"/>
      <c r="P2" s="30"/>
      <c r="Q2" s="30"/>
      <c r="R2" s="28"/>
    </row>
    <row r="3" spans="1:25" s="4" customFormat="1" ht="31.5" customHeight="1">
      <c r="A3" s="67" t="s">
        <v>82</v>
      </c>
      <c r="B3" s="34" t="s">
        <v>83</v>
      </c>
      <c r="C3" s="74">
        <v>2004</v>
      </c>
      <c r="D3" s="34">
        <v>2005</v>
      </c>
      <c r="E3" s="74">
        <v>2006</v>
      </c>
      <c r="F3" s="34">
        <v>2007</v>
      </c>
      <c r="G3" s="74">
        <v>2008</v>
      </c>
      <c r="H3" s="34">
        <v>2009</v>
      </c>
      <c r="I3" s="74">
        <v>2010</v>
      </c>
      <c r="J3" s="34">
        <v>2011</v>
      </c>
      <c r="K3" s="74">
        <v>2012</v>
      </c>
      <c r="L3" s="34">
        <v>2013</v>
      </c>
      <c r="M3" s="74">
        <v>2014</v>
      </c>
      <c r="N3" s="74">
        <v>2015</v>
      </c>
      <c r="O3" s="74">
        <v>2016</v>
      </c>
      <c r="P3" s="102">
        <v>2017</v>
      </c>
      <c r="Q3" s="102">
        <v>2018</v>
      </c>
      <c r="R3" s="75" t="s">
        <v>117</v>
      </c>
    </row>
    <row r="4" spans="1:25" s="4" customFormat="1" ht="17.100000000000001" customHeight="1">
      <c r="A4" s="79" t="s">
        <v>63</v>
      </c>
      <c r="B4" s="79"/>
      <c r="C4" s="80">
        <v>349770612</v>
      </c>
      <c r="D4" s="80">
        <v>399741858</v>
      </c>
      <c r="E4" s="80">
        <v>479430579</v>
      </c>
      <c r="F4" s="80">
        <v>588520510</v>
      </c>
      <c r="G4" s="80">
        <v>641361725</v>
      </c>
      <c r="H4" s="80">
        <v>569683433</v>
      </c>
      <c r="I4" s="80">
        <v>580795464</v>
      </c>
      <c r="J4" s="80">
        <v>618574086</v>
      </c>
      <c r="K4" s="80">
        <v>605561984</v>
      </c>
      <c r="L4" s="80">
        <v>661103613</v>
      </c>
      <c r="M4" s="81">
        <v>709170876</v>
      </c>
      <c r="N4" s="81">
        <v>781322661</v>
      </c>
      <c r="O4" s="82">
        <v>826531821</v>
      </c>
      <c r="P4" s="103">
        <v>920538365</v>
      </c>
      <c r="Q4" s="103">
        <v>1029726370</v>
      </c>
      <c r="R4" s="83">
        <v>0.3142297572141437</v>
      </c>
    </row>
    <row r="5" spans="1:25" s="4" customFormat="1">
      <c r="A5" s="84" t="s">
        <v>63</v>
      </c>
      <c r="B5" s="85" t="s">
        <v>64</v>
      </c>
      <c r="C5" s="86">
        <v>269252115</v>
      </c>
      <c r="D5" s="86">
        <v>319027736</v>
      </c>
      <c r="E5" s="86">
        <v>366049959</v>
      </c>
      <c r="F5" s="86">
        <v>465681391</v>
      </c>
      <c r="G5" s="86">
        <v>506515274</v>
      </c>
      <c r="H5" s="86">
        <v>484742586</v>
      </c>
      <c r="I5" s="86">
        <v>487771040</v>
      </c>
      <c r="J5" s="86">
        <v>517822991</v>
      </c>
      <c r="K5" s="86">
        <v>525718302</v>
      </c>
      <c r="L5" s="86">
        <v>556434442</v>
      </c>
      <c r="M5" s="87">
        <v>599010459</v>
      </c>
      <c r="N5" s="87">
        <v>655434383</v>
      </c>
      <c r="O5" s="88">
        <v>704614434</v>
      </c>
      <c r="P5" s="88">
        <v>767724468</v>
      </c>
      <c r="Q5" s="88">
        <v>873245592</v>
      </c>
      <c r="R5" s="104">
        <v>0.84803654392185757</v>
      </c>
    </row>
    <row r="6" spans="1:25" s="4" customFormat="1">
      <c r="A6" s="89" t="s">
        <v>63</v>
      </c>
      <c r="B6" s="90" t="s">
        <v>65</v>
      </c>
      <c r="C6" s="91">
        <v>44065385</v>
      </c>
      <c r="D6" s="91">
        <v>38356601</v>
      </c>
      <c r="E6" s="91">
        <v>58087775</v>
      </c>
      <c r="F6" s="91">
        <v>59234299</v>
      </c>
      <c r="G6" s="91">
        <v>76294582</v>
      </c>
      <c r="H6" s="91">
        <v>47032113</v>
      </c>
      <c r="I6" s="91">
        <v>43644305</v>
      </c>
      <c r="J6" s="91">
        <v>61399678</v>
      </c>
      <c r="K6" s="91">
        <v>44995872</v>
      </c>
      <c r="L6" s="91">
        <v>62420444</v>
      </c>
      <c r="M6" s="92">
        <v>62242774</v>
      </c>
      <c r="N6" s="92">
        <v>70373214</v>
      </c>
      <c r="O6" s="93">
        <v>66274964</v>
      </c>
      <c r="P6" s="93">
        <v>79688826</v>
      </c>
      <c r="Q6" s="93">
        <v>86697059</v>
      </c>
      <c r="R6" s="105">
        <v>8.4194269007600533E-2</v>
      </c>
    </row>
    <row r="7" spans="1:25" s="4" customFormat="1">
      <c r="A7" s="89" t="s">
        <v>63</v>
      </c>
      <c r="B7" s="90" t="s">
        <v>68</v>
      </c>
      <c r="C7" s="91">
        <v>19893045</v>
      </c>
      <c r="D7" s="91">
        <v>25394377</v>
      </c>
      <c r="E7" s="91">
        <v>38644171</v>
      </c>
      <c r="F7" s="91">
        <v>52971489</v>
      </c>
      <c r="G7" s="91">
        <v>49540058</v>
      </c>
      <c r="H7" s="91">
        <v>28702367</v>
      </c>
      <c r="I7" s="91">
        <v>42445624</v>
      </c>
      <c r="J7" s="91">
        <v>32484394</v>
      </c>
      <c r="K7" s="91">
        <v>28917777</v>
      </c>
      <c r="L7" s="91">
        <v>36454621</v>
      </c>
      <c r="M7" s="92">
        <v>41603714</v>
      </c>
      <c r="N7" s="92">
        <v>46668329</v>
      </c>
      <c r="O7" s="93">
        <v>49069463</v>
      </c>
      <c r="P7" s="93">
        <v>67658321</v>
      </c>
      <c r="Q7" s="93">
        <v>62866435</v>
      </c>
      <c r="R7" s="105">
        <v>6.1051592764396236E-2</v>
      </c>
    </row>
    <row r="8" spans="1:25" s="4" customFormat="1">
      <c r="A8" s="89" t="s">
        <v>63</v>
      </c>
      <c r="B8" s="90" t="s">
        <v>67</v>
      </c>
      <c r="C8" s="91">
        <v>4263697</v>
      </c>
      <c r="D8" s="91">
        <v>5042509</v>
      </c>
      <c r="E8" s="91">
        <v>5000603</v>
      </c>
      <c r="F8" s="91">
        <v>8790923</v>
      </c>
      <c r="G8" s="91">
        <v>7276656</v>
      </c>
      <c r="H8" s="91">
        <v>7699262</v>
      </c>
      <c r="I8" s="91">
        <v>5552192</v>
      </c>
      <c r="J8" s="91">
        <v>5562609</v>
      </c>
      <c r="K8" s="91">
        <v>4625273</v>
      </c>
      <c r="L8" s="91">
        <v>4575718</v>
      </c>
      <c r="M8" s="92">
        <v>5085300</v>
      </c>
      <c r="N8" s="92">
        <v>7806061</v>
      </c>
      <c r="O8" s="93">
        <v>5534503</v>
      </c>
      <c r="P8" s="93">
        <v>4475417</v>
      </c>
      <c r="Q8" s="93">
        <v>5854441</v>
      </c>
      <c r="R8" s="105">
        <v>5.6854336943900933E-3</v>
      </c>
    </row>
    <row r="9" spans="1:25" s="4" customFormat="1">
      <c r="A9" s="94" t="s">
        <v>63</v>
      </c>
      <c r="B9" s="95" t="s">
        <v>66</v>
      </c>
      <c r="C9" s="96">
        <v>2460199</v>
      </c>
      <c r="D9" s="96">
        <v>2212005</v>
      </c>
      <c r="E9" s="96">
        <v>2048639</v>
      </c>
      <c r="F9" s="96">
        <v>1842408</v>
      </c>
      <c r="G9" s="96">
        <v>1735155</v>
      </c>
      <c r="H9" s="96">
        <v>1507105</v>
      </c>
      <c r="I9" s="96">
        <v>1382303</v>
      </c>
      <c r="J9" s="96">
        <v>1304414</v>
      </c>
      <c r="K9" s="96">
        <v>1304760</v>
      </c>
      <c r="L9" s="96">
        <v>1218388</v>
      </c>
      <c r="M9" s="97">
        <v>1228629</v>
      </c>
      <c r="N9" s="97">
        <v>1040674</v>
      </c>
      <c r="O9" s="98">
        <v>1038457</v>
      </c>
      <c r="P9" s="98">
        <v>991333</v>
      </c>
      <c r="Q9" s="98">
        <v>1062843</v>
      </c>
      <c r="R9" s="106">
        <v>1.0321606117555289E-3</v>
      </c>
    </row>
    <row r="10" spans="1:25" s="4" customFormat="1" ht="17.100000000000001" customHeight="1">
      <c r="A10" s="99" t="s">
        <v>77</v>
      </c>
      <c r="B10" s="79"/>
      <c r="C10" s="100">
        <v>24108877</v>
      </c>
      <c r="D10" s="80">
        <v>17778287</v>
      </c>
      <c r="E10" s="80">
        <v>50989971</v>
      </c>
      <c r="F10" s="80">
        <v>116551135</v>
      </c>
      <c r="G10" s="80">
        <v>71997494</v>
      </c>
      <c r="H10" s="80">
        <v>95565275</v>
      </c>
      <c r="I10" s="80">
        <v>216778604</v>
      </c>
      <c r="J10" s="80">
        <v>176365648</v>
      </c>
      <c r="K10" s="80">
        <v>929465984</v>
      </c>
      <c r="L10" s="80">
        <v>698167252</v>
      </c>
      <c r="M10" s="81">
        <v>440249846</v>
      </c>
      <c r="N10" s="81">
        <v>396870118</v>
      </c>
      <c r="O10" s="82">
        <v>240355953</v>
      </c>
      <c r="P10" s="103">
        <v>142493516</v>
      </c>
      <c r="Q10" s="103">
        <v>201767544</v>
      </c>
      <c r="R10" s="83">
        <v>6.1571081611529528E-2</v>
      </c>
    </row>
    <row r="11" spans="1:25" s="4" customFormat="1">
      <c r="A11" s="84" t="s">
        <v>77</v>
      </c>
      <c r="B11" s="101" t="s">
        <v>92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>
        <v>373802397</v>
      </c>
      <c r="N11" s="87">
        <v>322024183</v>
      </c>
      <c r="O11" s="88">
        <v>175763250</v>
      </c>
      <c r="P11" s="88">
        <v>70024666</v>
      </c>
      <c r="Q11" s="88">
        <v>128366195</v>
      </c>
      <c r="R11" s="104">
        <v>0.63620834379586833</v>
      </c>
      <c r="T11" s="19"/>
      <c r="U11" s="19"/>
      <c r="V11" s="19"/>
      <c r="W11" s="19"/>
      <c r="X11" s="19"/>
    </row>
    <row r="12" spans="1:25" s="4" customFormat="1">
      <c r="A12" s="89" t="s">
        <v>77</v>
      </c>
      <c r="B12" s="90" t="s">
        <v>180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>
        <v>39938557</v>
      </c>
      <c r="N12" s="92">
        <v>39914822</v>
      </c>
      <c r="O12" s="93">
        <v>41071514</v>
      </c>
      <c r="P12" s="93">
        <v>37662506</v>
      </c>
      <c r="Q12" s="93">
        <v>37833373</v>
      </c>
      <c r="R12" s="105">
        <v>0.18750970671477271</v>
      </c>
      <c r="T12" s="19"/>
      <c r="U12" s="19"/>
      <c r="V12" s="19"/>
      <c r="W12" s="19"/>
      <c r="X12" s="19"/>
    </row>
    <row r="13" spans="1:25" s="4" customFormat="1">
      <c r="A13" s="89" t="s">
        <v>77</v>
      </c>
      <c r="B13" s="90" t="s">
        <v>93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>
        <v>5270458</v>
      </c>
      <c r="N13" s="92">
        <v>8460824</v>
      </c>
      <c r="O13" s="93">
        <v>5443914</v>
      </c>
      <c r="P13" s="93">
        <v>13099637</v>
      </c>
      <c r="Q13" s="93">
        <v>12343437</v>
      </c>
      <c r="R13" s="105">
        <v>6.1176524010224359E-2</v>
      </c>
      <c r="T13" s="19"/>
      <c r="U13" s="19"/>
      <c r="V13" s="19"/>
      <c r="W13" s="19"/>
      <c r="X13" s="19"/>
    </row>
    <row r="14" spans="1:25" s="4" customFormat="1">
      <c r="A14" s="89" t="s">
        <v>77</v>
      </c>
      <c r="B14" s="90" t="s">
        <v>181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>
        <v>4699485</v>
      </c>
      <c r="N14" s="92">
        <v>5084581</v>
      </c>
      <c r="O14" s="93">
        <v>5590661</v>
      </c>
      <c r="P14" s="93">
        <v>6007344</v>
      </c>
      <c r="Q14" s="93">
        <v>6020617</v>
      </c>
      <c r="R14" s="105">
        <v>2.9839372976656741E-2</v>
      </c>
      <c r="T14" s="19"/>
      <c r="U14" s="19"/>
      <c r="V14" s="19"/>
      <c r="W14" s="19"/>
      <c r="X14" s="19"/>
    </row>
    <row r="15" spans="1:25" s="4" customFormat="1">
      <c r="A15" s="89" t="s">
        <v>77</v>
      </c>
      <c r="B15" s="90" t="s">
        <v>94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>
        <v>4670574</v>
      </c>
      <c r="N15" s="92">
        <v>5163127</v>
      </c>
      <c r="O15" s="93">
        <v>7350238</v>
      </c>
      <c r="P15" s="93">
        <v>5558706</v>
      </c>
      <c r="Q15" s="93">
        <v>5477002</v>
      </c>
      <c r="R15" s="105">
        <v>2.7145109126173433E-2</v>
      </c>
      <c r="T15" s="19"/>
      <c r="U15" s="19"/>
      <c r="V15" s="19"/>
      <c r="W15" s="19"/>
      <c r="X15" s="19"/>
    </row>
    <row r="16" spans="1:25" s="4" customFormat="1">
      <c r="A16" s="94" t="s">
        <v>77</v>
      </c>
      <c r="B16" s="95" t="s">
        <v>79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>
        <v>11868375</v>
      </c>
      <c r="N16" s="97">
        <v>16222581</v>
      </c>
      <c r="O16" s="98">
        <v>5136376</v>
      </c>
      <c r="P16" s="98">
        <v>10140657</v>
      </c>
      <c r="Q16" s="98">
        <v>11726920</v>
      </c>
      <c r="R16" s="106">
        <v>5.8120943376304364E-2</v>
      </c>
      <c r="T16" s="19"/>
      <c r="U16" s="19"/>
      <c r="V16" s="19"/>
      <c r="W16" s="20"/>
      <c r="X16" s="20"/>
      <c r="Y16" s="20"/>
    </row>
    <row r="17" spans="1:24" s="4" customFormat="1" ht="17.100000000000001" customHeight="1">
      <c r="A17" s="99" t="s">
        <v>73</v>
      </c>
      <c r="B17" s="79"/>
      <c r="C17" s="100">
        <v>243316057</v>
      </c>
      <c r="D17" s="80">
        <v>260850270</v>
      </c>
      <c r="E17" s="80">
        <v>263555282</v>
      </c>
      <c r="F17" s="80">
        <v>278777757</v>
      </c>
      <c r="G17" s="80">
        <v>316804245</v>
      </c>
      <c r="H17" s="80">
        <v>356327359</v>
      </c>
      <c r="I17" s="80">
        <v>367651262</v>
      </c>
      <c r="J17" s="80">
        <v>385328230</v>
      </c>
      <c r="K17" s="80">
        <v>418399556</v>
      </c>
      <c r="L17" s="80">
        <v>427816765</v>
      </c>
      <c r="M17" s="81">
        <v>423549725</v>
      </c>
      <c r="N17" s="81">
        <v>437347786</v>
      </c>
      <c r="O17" s="82">
        <v>472028458</v>
      </c>
      <c r="P17" s="103">
        <v>485960692</v>
      </c>
      <c r="Q17" s="103">
        <v>495128350</v>
      </c>
      <c r="R17" s="83">
        <v>0.15109262590831732</v>
      </c>
      <c r="T17" s="19"/>
      <c r="U17" s="19"/>
      <c r="V17" s="19"/>
      <c r="W17" s="19"/>
      <c r="X17" s="19"/>
    </row>
    <row r="18" spans="1:24" s="4" customFormat="1">
      <c r="A18" s="84" t="s">
        <v>73</v>
      </c>
      <c r="B18" s="101" t="s">
        <v>95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>
        <v>409639361</v>
      </c>
      <c r="N18" s="87">
        <v>418902387</v>
      </c>
      <c r="O18" s="88">
        <v>436047211</v>
      </c>
      <c r="P18" s="88">
        <v>452353490</v>
      </c>
      <c r="Q18" s="88">
        <v>469859059</v>
      </c>
      <c r="R18" s="104">
        <v>0.94896416050504884</v>
      </c>
      <c r="T18" s="19"/>
      <c r="U18" s="19"/>
      <c r="V18" s="19"/>
      <c r="W18" s="19"/>
      <c r="X18" s="19"/>
    </row>
    <row r="19" spans="1:24" s="4" customFormat="1">
      <c r="A19" s="89" t="s">
        <v>73</v>
      </c>
      <c r="B19" s="90" t="s">
        <v>96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>
        <v>10121752</v>
      </c>
      <c r="N19" s="92">
        <v>14862303</v>
      </c>
      <c r="O19" s="93">
        <v>16362821</v>
      </c>
      <c r="P19" s="93">
        <v>20248266</v>
      </c>
      <c r="Q19" s="93">
        <v>19899224</v>
      </c>
      <c r="R19" s="105">
        <v>4.0190031534247633E-2</v>
      </c>
      <c r="T19" s="19"/>
      <c r="U19" s="19"/>
      <c r="V19" s="19"/>
      <c r="W19" s="19"/>
      <c r="X19" s="19"/>
    </row>
    <row r="20" spans="1:24" s="4" customFormat="1">
      <c r="A20" s="89" t="s">
        <v>73</v>
      </c>
      <c r="B20" s="90" t="s">
        <v>97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>
        <v>3664999</v>
      </c>
      <c r="N20" s="92">
        <v>3475328</v>
      </c>
      <c r="O20" s="93">
        <v>2898151</v>
      </c>
      <c r="P20" s="93">
        <v>2181815</v>
      </c>
      <c r="Q20" s="93">
        <v>2012692</v>
      </c>
      <c r="R20" s="105">
        <v>4.0649904211705916E-3</v>
      </c>
      <c r="T20" s="19"/>
      <c r="U20" s="19"/>
      <c r="V20" s="19"/>
      <c r="W20" s="19"/>
      <c r="X20" s="19"/>
    </row>
    <row r="21" spans="1:24" s="4" customFormat="1">
      <c r="A21" s="89" t="s">
        <v>73</v>
      </c>
      <c r="B21" s="90" t="s">
        <v>74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>
        <v>123613</v>
      </c>
      <c r="N21" s="92">
        <v>107768</v>
      </c>
      <c r="O21" s="93">
        <v>118330</v>
      </c>
      <c r="P21" s="93">
        <v>188221</v>
      </c>
      <c r="Q21" s="93">
        <v>306275</v>
      </c>
      <c r="R21" s="105">
        <v>6.1857698109995119E-4</v>
      </c>
      <c r="T21" s="19"/>
      <c r="U21" s="19"/>
      <c r="V21" s="19"/>
      <c r="W21" s="19"/>
      <c r="X21" s="19"/>
    </row>
    <row r="22" spans="1:24" s="4" customFormat="1">
      <c r="A22" s="94" t="s">
        <v>73</v>
      </c>
      <c r="B22" s="95" t="s">
        <v>290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97"/>
      <c r="O22" s="98">
        <v>16601945</v>
      </c>
      <c r="P22" s="98">
        <v>10988900</v>
      </c>
      <c r="Q22" s="98" t="s">
        <v>197</v>
      </c>
      <c r="R22" s="106" t="s">
        <v>197</v>
      </c>
      <c r="T22" s="19"/>
      <c r="U22" s="19"/>
      <c r="V22" s="19"/>
      <c r="W22" s="19"/>
      <c r="X22" s="19"/>
    </row>
    <row r="23" spans="1:24" s="4" customFormat="1" ht="17.100000000000001" customHeight="1">
      <c r="A23" s="94" t="s">
        <v>73</v>
      </c>
      <c r="B23" s="95" t="s">
        <v>536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7"/>
      <c r="O23" s="98"/>
      <c r="P23" s="98"/>
      <c r="Q23" s="98">
        <v>3051100</v>
      </c>
      <c r="R23" s="106">
        <v>6.1622405584329798E-3</v>
      </c>
      <c r="T23" s="19"/>
      <c r="U23" s="19"/>
      <c r="V23" s="19"/>
      <c r="W23" s="19"/>
      <c r="X23" s="19"/>
    </row>
    <row r="24" spans="1:24" s="4" customFormat="1">
      <c r="A24" s="99" t="s">
        <v>55</v>
      </c>
      <c r="B24" s="79"/>
      <c r="C24" s="100">
        <v>192578582</v>
      </c>
      <c r="D24" s="80">
        <v>196451747</v>
      </c>
      <c r="E24" s="80">
        <v>213952600</v>
      </c>
      <c r="F24" s="80">
        <v>231413102</v>
      </c>
      <c r="G24" s="80">
        <v>256293375</v>
      </c>
      <c r="H24" s="80">
        <v>261552655</v>
      </c>
      <c r="I24" s="80">
        <v>296640823</v>
      </c>
      <c r="J24" s="80">
        <v>326410428</v>
      </c>
      <c r="K24" s="80">
        <v>368018287</v>
      </c>
      <c r="L24" s="80">
        <v>363070411</v>
      </c>
      <c r="M24" s="81">
        <v>406103294</v>
      </c>
      <c r="N24" s="81">
        <v>396331775</v>
      </c>
      <c r="O24" s="82">
        <v>398592458</v>
      </c>
      <c r="P24" s="103">
        <v>434390811</v>
      </c>
      <c r="Q24" s="103">
        <v>455620902</v>
      </c>
      <c r="R24" s="83">
        <v>0.139036592232895</v>
      </c>
      <c r="T24" s="19"/>
      <c r="U24" s="19"/>
      <c r="V24" s="19"/>
      <c r="W24" s="19"/>
      <c r="X24" s="19"/>
    </row>
    <row r="25" spans="1:24" s="4" customFormat="1">
      <c r="A25" s="89" t="s">
        <v>55</v>
      </c>
      <c r="B25" s="90" t="s">
        <v>56</v>
      </c>
      <c r="C25" s="91">
        <v>183841169</v>
      </c>
      <c r="D25" s="91">
        <v>187113547</v>
      </c>
      <c r="E25" s="91">
        <v>202546521</v>
      </c>
      <c r="F25" s="91">
        <v>208932000</v>
      </c>
      <c r="G25" s="91">
        <v>231602169</v>
      </c>
      <c r="H25" s="91">
        <v>237109022</v>
      </c>
      <c r="I25" s="91">
        <v>273477585</v>
      </c>
      <c r="J25" s="91">
        <v>303468593</v>
      </c>
      <c r="K25" s="91">
        <v>343758477</v>
      </c>
      <c r="L25" s="91">
        <v>338843460</v>
      </c>
      <c r="M25" s="92">
        <v>382494864</v>
      </c>
      <c r="N25" s="92">
        <v>373754447</v>
      </c>
      <c r="O25" s="93">
        <v>378923045</v>
      </c>
      <c r="P25" s="93">
        <v>413863458</v>
      </c>
      <c r="Q25" s="93">
        <v>432760073</v>
      </c>
      <c r="R25" s="105">
        <v>0.94982488972817147</v>
      </c>
      <c r="T25" s="19"/>
      <c r="U25" s="19"/>
      <c r="V25" s="19"/>
      <c r="W25" s="19"/>
      <c r="X25" s="19"/>
    </row>
    <row r="26" spans="1:24" s="4" customFormat="1">
      <c r="A26" s="89" t="s">
        <v>55</v>
      </c>
      <c r="B26" s="90" t="s">
        <v>59</v>
      </c>
      <c r="C26" s="91">
        <v>6087174</v>
      </c>
      <c r="D26" s="91">
        <v>6655611</v>
      </c>
      <c r="E26" s="91">
        <v>8786973</v>
      </c>
      <c r="F26" s="91">
        <v>11865749</v>
      </c>
      <c r="G26" s="91">
        <v>13780097</v>
      </c>
      <c r="H26" s="91">
        <v>14142717</v>
      </c>
      <c r="I26" s="91">
        <v>13128906</v>
      </c>
      <c r="J26" s="91">
        <v>13035505</v>
      </c>
      <c r="K26" s="91">
        <v>14099164</v>
      </c>
      <c r="L26" s="91">
        <v>13817681</v>
      </c>
      <c r="M26" s="92">
        <v>12368643</v>
      </c>
      <c r="N26" s="92">
        <v>10942269</v>
      </c>
      <c r="O26" s="93">
        <v>8041449</v>
      </c>
      <c r="P26" s="93">
        <v>7533941</v>
      </c>
      <c r="Q26" s="93">
        <v>7377936</v>
      </c>
      <c r="R26" s="105">
        <v>1.6193146468069634E-2</v>
      </c>
      <c r="T26" s="19"/>
      <c r="U26" s="19"/>
      <c r="V26" s="19"/>
      <c r="W26" s="19"/>
      <c r="X26" s="19"/>
    </row>
    <row r="27" spans="1:24" s="4" customFormat="1">
      <c r="A27" s="89" t="s">
        <v>55</v>
      </c>
      <c r="B27" s="90" t="s">
        <v>60</v>
      </c>
      <c r="C27" s="91"/>
      <c r="D27" s="91"/>
      <c r="E27" s="91"/>
      <c r="F27" s="91">
        <v>8208173</v>
      </c>
      <c r="G27" s="91">
        <v>8301424</v>
      </c>
      <c r="H27" s="91">
        <v>7610589</v>
      </c>
      <c r="I27" s="91">
        <v>7602694</v>
      </c>
      <c r="J27" s="91">
        <v>7459026</v>
      </c>
      <c r="K27" s="91">
        <v>7228140</v>
      </c>
      <c r="L27" s="91">
        <v>7447156</v>
      </c>
      <c r="M27" s="92">
        <v>8096996</v>
      </c>
      <c r="N27" s="92">
        <v>8335509</v>
      </c>
      <c r="O27" s="93">
        <v>9072190</v>
      </c>
      <c r="P27" s="93">
        <v>10334727</v>
      </c>
      <c r="Q27" s="93">
        <v>12397880</v>
      </c>
      <c r="R27" s="105">
        <v>2.7210955304241068E-2</v>
      </c>
      <c r="T27" s="19"/>
      <c r="U27" s="19"/>
      <c r="V27" s="19"/>
      <c r="W27" s="19"/>
      <c r="X27" s="19"/>
    </row>
    <row r="28" spans="1:24" s="4" customFormat="1">
      <c r="A28" s="89" t="s">
        <v>55</v>
      </c>
      <c r="B28" s="90" t="s">
        <v>62</v>
      </c>
      <c r="C28" s="91">
        <v>447652</v>
      </c>
      <c r="D28" s="91">
        <v>461733</v>
      </c>
      <c r="E28" s="91">
        <v>504705</v>
      </c>
      <c r="F28" s="91">
        <v>500917</v>
      </c>
      <c r="G28" s="91">
        <v>570329</v>
      </c>
      <c r="H28" s="91">
        <v>604417</v>
      </c>
      <c r="I28" s="91">
        <v>718908</v>
      </c>
      <c r="J28" s="91">
        <v>707224</v>
      </c>
      <c r="K28" s="91">
        <v>825142</v>
      </c>
      <c r="L28" s="91">
        <v>964829</v>
      </c>
      <c r="M28" s="92">
        <v>1252393</v>
      </c>
      <c r="N28" s="92">
        <v>1527830</v>
      </c>
      <c r="O28" s="93">
        <v>1619214</v>
      </c>
      <c r="P28" s="93">
        <v>1769422</v>
      </c>
      <c r="Q28" s="93">
        <v>2161883</v>
      </c>
      <c r="R28" s="105">
        <v>4.7449162022860838E-3</v>
      </c>
      <c r="T28" s="19"/>
      <c r="U28" s="19"/>
      <c r="V28" s="19"/>
      <c r="W28" s="19"/>
      <c r="X28" s="19"/>
    </row>
    <row r="29" spans="1:24" s="4" customFormat="1">
      <c r="A29" s="89" t="s">
        <v>55</v>
      </c>
      <c r="B29" s="90" t="s">
        <v>57</v>
      </c>
      <c r="C29" s="91">
        <v>505215</v>
      </c>
      <c r="D29" s="91">
        <v>591554</v>
      </c>
      <c r="E29" s="91">
        <v>414603</v>
      </c>
      <c r="F29" s="91">
        <v>436882</v>
      </c>
      <c r="G29" s="91">
        <v>804899</v>
      </c>
      <c r="H29" s="91">
        <v>784163</v>
      </c>
      <c r="I29" s="91">
        <v>498582</v>
      </c>
      <c r="J29" s="91">
        <v>546975</v>
      </c>
      <c r="K29" s="91">
        <v>991918</v>
      </c>
      <c r="L29" s="91">
        <v>1049199</v>
      </c>
      <c r="M29" s="92">
        <v>985423</v>
      </c>
      <c r="N29" s="92">
        <v>845243</v>
      </c>
      <c r="O29" s="93">
        <v>755024</v>
      </c>
      <c r="P29" s="93">
        <v>706857</v>
      </c>
      <c r="Q29" s="93">
        <v>736157</v>
      </c>
      <c r="R29" s="105">
        <v>1.6157226254734029E-3</v>
      </c>
      <c r="T29" s="19"/>
      <c r="U29" s="19"/>
      <c r="V29" s="19"/>
      <c r="W29" s="19"/>
      <c r="X29" s="19"/>
    </row>
    <row r="30" spans="1:24" s="4" customFormat="1">
      <c r="A30" s="89" t="s">
        <v>55</v>
      </c>
      <c r="B30" s="90" t="s">
        <v>61</v>
      </c>
      <c r="C30" s="91">
        <v>1219881</v>
      </c>
      <c r="D30" s="91">
        <v>1236855</v>
      </c>
      <c r="E30" s="91">
        <v>1338305</v>
      </c>
      <c r="F30" s="91">
        <v>1252301</v>
      </c>
      <c r="G30" s="91">
        <v>1160936</v>
      </c>
      <c r="H30" s="91">
        <v>1216445</v>
      </c>
      <c r="I30" s="91">
        <v>1161793</v>
      </c>
      <c r="J30" s="91">
        <v>1130436</v>
      </c>
      <c r="K30" s="91">
        <v>1041619</v>
      </c>
      <c r="L30" s="91">
        <v>874826</v>
      </c>
      <c r="M30" s="92">
        <v>840477</v>
      </c>
      <c r="N30" s="92">
        <v>851901</v>
      </c>
      <c r="O30" s="93"/>
      <c r="P30" s="93"/>
      <c r="Q30" s="93">
        <v>103</v>
      </c>
      <c r="R30" s="105">
        <v>2.2606513342094214E-7</v>
      </c>
      <c r="T30" s="19"/>
      <c r="U30" s="19"/>
      <c r="V30" s="19"/>
      <c r="W30" s="19"/>
      <c r="X30" s="19"/>
    </row>
    <row r="31" spans="1:24" s="4" customFormat="1">
      <c r="A31" s="89" t="s">
        <v>55</v>
      </c>
      <c r="B31" s="90" t="s">
        <v>58</v>
      </c>
      <c r="C31" s="91">
        <v>39051</v>
      </c>
      <c r="D31" s="91">
        <v>44953</v>
      </c>
      <c r="E31" s="91">
        <v>46894</v>
      </c>
      <c r="F31" s="91">
        <v>50273</v>
      </c>
      <c r="G31" s="91">
        <v>54764</v>
      </c>
      <c r="H31" s="91">
        <v>59089</v>
      </c>
      <c r="I31" s="91">
        <v>52116</v>
      </c>
      <c r="J31" s="91">
        <v>62669</v>
      </c>
      <c r="K31" s="91">
        <v>73827</v>
      </c>
      <c r="L31" s="91">
        <v>73260</v>
      </c>
      <c r="M31" s="92">
        <v>64498</v>
      </c>
      <c r="N31" s="92">
        <v>74576</v>
      </c>
      <c r="O31" s="93">
        <v>181536</v>
      </c>
      <c r="P31" s="93">
        <v>182406</v>
      </c>
      <c r="Q31" s="93">
        <v>186870</v>
      </c>
      <c r="R31" s="105">
        <v>4.1014360662496561E-4</v>
      </c>
      <c r="T31" s="19"/>
      <c r="U31" s="19"/>
      <c r="V31" s="19"/>
      <c r="W31" s="19"/>
      <c r="X31" s="19"/>
    </row>
    <row r="32" spans="1:24" s="4" customFormat="1">
      <c r="A32" s="89" t="s">
        <v>55</v>
      </c>
      <c r="B32" s="90" t="s">
        <v>202</v>
      </c>
      <c r="C32" s="91">
        <v>180201</v>
      </c>
      <c r="D32" s="91">
        <v>164120</v>
      </c>
      <c r="E32" s="91">
        <v>177625</v>
      </c>
      <c r="F32" s="91">
        <v>127825</v>
      </c>
      <c r="G32" s="91"/>
      <c r="H32" s="91"/>
      <c r="I32" s="91"/>
      <c r="J32" s="91"/>
      <c r="K32" s="91"/>
      <c r="L32" s="91"/>
      <c r="M32" s="92"/>
      <c r="N32" s="92"/>
      <c r="O32" s="93"/>
      <c r="P32" s="93"/>
      <c r="Q32" s="93"/>
      <c r="R32" s="105"/>
      <c r="T32" s="19"/>
      <c r="U32" s="19"/>
      <c r="V32" s="19"/>
      <c r="W32" s="19"/>
      <c r="X32" s="19"/>
    </row>
    <row r="33" spans="1:22" s="4" customFormat="1">
      <c r="A33" s="94" t="s">
        <v>55</v>
      </c>
      <c r="B33" s="95" t="s">
        <v>203</v>
      </c>
      <c r="C33" s="96">
        <v>104336</v>
      </c>
      <c r="D33" s="96">
        <v>166015</v>
      </c>
      <c r="E33" s="96">
        <v>133359</v>
      </c>
      <c r="F33" s="96"/>
      <c r="G33" s="96"/>
      <c r="H33" s="96"/>
      <c r="I33" s="96"/>
      <c r="J33" s="96"/>
      <c r="K33" s="96"/>
      <c r="L33" s="96"/>
      <c r="M33" s="97"/>
      <c r="N33" s="97"/>
      <c r="O33" s="98"/>
      <c r="P33" s="98"/>
      <c r="Q33" s="98"/>
      <c r="R33" s="106"/>
    </row>
    <row r="34" spans="1:22" s="4" customFormat="1" ht="17.100000000000001" customHeight="1">
      <c r="A34" s="94" t="s">
        <v>55</v>
      </c>
      <c r="B34" s="95" t="s">
        <v>201</v>
      </c>
      <c r="C34" s="96">
        <v>153903</v>
      </c>
      <c r="D34" s="96">
        <v>17359</v>
      </c>
      <c r="E34" s="96">
        <v>3615</v>
      </c>
      <c r="F34" s="96">
        <v>38982</v>
      </c>
      <c r="G34" s="96">
        <v>18757</v>
      </c>
      <c r="H34" s="96">
        <v>26213</v>
      </c>
      <c r="I34" s="96">
        <v>239</v>
      </c>
      <c r="J34" s="96"/>
      <c r="K34" s="96"/>
      <c r="L34" s="96"/>
      <c r="M34" s="97"/>
      <c r="N34" s="97"/>
      <c r="O34" s="98"/>
      <c r="P34" s="98"/>
      <c r="Q34" s="98"/>
      <c r="R34" s="106"/>
    </row>
    <row r="35" spans="1:22" s="4" customFormat="1">
      <c r="A35" s="99" t="s">
        <v>75</v>
      </c>
      <c r="B35" s="79"/>
      <c r="C35" s="100">
        <v>18209102</v>
      </c>
      <c r="D35" s="80">
        <v>26171740</v>
      </c>
      <c r="E35" s="80">
        <v>30000217</v>
      </c>
      <c r="F35" s="80">
        <v>33052256</v>
      </c>
      <c r="G35" s="80">
        <v>37190734</v>
      </c>
      <c r="H35" s="80">
        <v>150426904</v>
      </c>
      <c r="I35" s="80">
        <v>151945090</v>
      </c>
      <c r="J35" s="80">
        <v>156745976</v>
      </c>
      <c r="K35" s="80">
        <v>172144754</v>
      </c>
      <c r="L35" s="80">
        <v>233235815</v>
      </c>
      <c r="M35" s="81">
        <v>296897527</v>
      </c>
      <c r="N35" s="81">
        <v>303021753</v>
      </c>
      <c r="O35" s="82">
        <v>330590673</v>
      </c>
      <c r="P35" s="103">
        <v>339071017</v>
      </c>
      <c r="Q35" s="103">
        <v>226235836</v>
      </c>
      <c r="R35" s="83">
        <v>6.9037788960788507E-2</v>
      </c>
      <c r="T35" s="21"/>
      <c r="U35" s="21"/>
      <c r="V35" s="21"/>
    </row>
    <row r="36" spans="1:22" s="4" customFormat="1">
      <c r="A36" s="89" t="s">
        <v>75</v>
      </c>
      <c r="B36" s="90" t="s">
        <v>182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2">
        <v>120516072</v>
      </c>
      <c r="N36" s="92">
        <v>116917560</v>
      </c>
      <c r="O36" s="93">
        <v>117152394</v>
      </c>
      <c r="P36" s="93">
        <v>126100411</v>
      </c>
      <c r="Q36" s="93">
        <v>123501215</v>
      </c>
      <c r="R36" s="105">
        <v>0.54589589864976118</v>
      </c>
    </row>
    <row r="37" spans="1:22" s="4" customFormat="1">
      <c r="A37" s="89" t="s">
        <v>75</v>
      </c>
      <c r="B37" s="90" t="s">
        <v>183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>
        <v>88468822</v>
      </c>
      <c r="N37" s="92">
        <v>87081472</v>
      </c>
      <c r="O37" s="93">
        <v>92574078</v>
      </c>
      <c r="P37" s="93">
        <v>99864597</v>
      </c>
      <c r="Q37" s="93" t="s">
        <v>535</v>
      </c>
      <c r="R37" s="105" t="s">
        <v>197</v>
      </c>
    </row>
    <row r="38" spans="1:22" s="4" customFormat="1">
      <c r="A38" s="89" t="s">
        <v>75</v>
      </c>
      <c r="B38" s="90" t="s">
        <v>98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2">
        <v>9171859</v>
      </c>
      <c r="N38" s="92">
        <v>8084711</v>
      </c>
      <c r="O38" s="93">
        <v>3860721</v>
      </c>
      <c r="P38" s="93">
        <v>7327165</v>
      </c>
      <c r="Q38" s="93">
        <v>7432653</v>
      </c>
      <c r="R38" s="105">
        <v>3.2853561714245839E-2</v>
      </c>
    </row>
    <row r="39" spans="1:22" s="4" customFormat="1">
      <c r="A39" s="89" t="s">
        <v>75</v>
      </c>
      <c r="B39" s="90" t="s">
        <v>184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>
        <v>7550439</v>
      </c>
      <c r="N39" s="92">
        <v>8612235</v>
      </c>
      <c r="O39" s="93">
        <v>9045884</v>
      </c>
      <c r="P39" s="93">
        <v>10595421</v>
      </c>
      <c r="Q39" s="93">
        <v>10837373</v>
      </c>
      <c r="R39" s="105">
        <v>4.7902990046192327E-2</v>
      </c>
    </row>
    <row r="40" spans="1:22" s="4" customFormat="1">
      <c r="A40" s="89" t="s">
        <v>75</v>
      </c>
      <c r="B40" s="90" t="s">
        <v>185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>
        <v>7209549</v>
      </c>
      <c r="N40" s="92">
        <v>7594740</v>
      </c>
      <c r="O40" s="93">
        <v>8083327</v>
      </c>
      <c r="P40" s="93">
        <v>9109992</v>
      </c>
      <c r="Q40" s="93">
        <v>8961708</v>
      </c>
      <c r="R40" s="105">
        <v>3.9612238973493127E-2</v>
      </c>
    </row>
    <row r="41" spans="1:22" s="4" customFormat="1">
      <c r="A41" s="89" t="s">
        <v>75</v>
      </c>
      <c r="B41" s="90" t="s">
        <v>186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>
        <v>6146052</v>
      </c>
      <c r="N41" s="91">
        <v>7109426</v>
      </c>
      <c r="O41" s="93">
        <v>8548602</v>
      </c>
      <c r="P41" s="93">
        <v>8723154</v>
      </c>
      <c r="Q41" s="93">
        <v>9516091</v>
      </c>
      <c r="R41" s="105">
        <v>4.2062703982935754E-2</v>
      </c>
      <c r="S41" s="7"/>
    </row>
    <row r="42" spans="1:22" s="4" customFormat="1">
      <c r="A42" s="89" t="s">
        <v>75</v>
      </c>
      <c r="B42" s="90" t="s">
        <v>99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>
        <v>5849105</v>
      </c>
      <c r="N42" s="91">
        <v>8446097</v>
      </c>
      <c r="O42" s="93">
        <v>7796536</v>
      </c>
      <c r="P42" s="93">
        <v>5887046</v>
      </c>
      <c r="Q42" s="93">
        <v>11844199</v>
      </c>
      <c r="R42" s="105">
        <v>5.2353328320629097E-2</v>
      </c>
      <c r="S42" s="7"/>
    </row>
    <row r="43" spans="1:22" s="4" customFormat="1">
      <c r="A43" s="89" t="s">
        <v>75</v>
      </c>
      <c r="B43" s="90" t="s">
        <v>100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>
        <v>4928509</v>
      </c>
      <c r="N43" s="91">
        <v>5076369</v>
      </c>
      <c r="O43" s="93">
        <v>5037491</v>
      </c>
      <c r="P43" s="93">
        <v>5100344</v>
      </c>
      <c r="Q43" s="93">
        <v>5132808</v>
      </c>
      <c r="R43" s="105">
        <v>2.2687864534423272E-2</v>
      </c>
      <c r="S43" s="7"/>
    </row>
    <row r="44" spans="1:22" s="4" customFormat="1">
      <c r="A44" s="89" t="s">
        <v>75</v>
      </c>
      <c r="B44" s="90" t="s">
        <v>101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>
        <v>4003906</v>
      </c>
      <c r="N44" s="91">
        <v>4751005</v>
      </c>
      <c r="O44" s="93">
        <v>4766165</v>
      </c>
      <c r="P44" s="93">
        <v>5280118</v>
      </c>
      <c r="Q44" s="93">
        <v>4540935</v>
      </c>
      <c r="R44" s="105">
        <v>2.0071687493399586E-2</v>
      </c>
      <c r="S44" s="7"/>
    </row>
    <row r="45" spans="1:22" s="4" customFormat="1">
      <c r="A45" s="89" t="s">
        <v>75</v>
      </c>
      <c r="B45" s="90" t="s">
        <v>381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3"/>
      <c r="P45" s="93">
        <v>8574993</v>
      </c>
      <c r="Q45" s="93">
        <v>9648758</v>
      </c>
      <c r="R45" s="105">
        <v>4.2649114174820653E-2</v>
      </c>
      <c r="S45" s="7"/>
    </row>
    <row r="46" spans="1:22" s="4" customFormat="1">
      <c r="A46" s="94" t="s">
        <v>75</v>
      </c>
      <c r="B46" s="95" t="s">
        <v>382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8"/>
      <c r="P46" s="98">
        <v>20052722</v>
      </c>
      <c r="Q46" s="98" t="s">
        <v>197</v>
      </c>
      <c r="R46" s="106" t="s">
        <v>197</v>
      </c>
    </row>
    <row r="47" spans="1:22" s="4" customFormat="1" ht="17.100000000000001" customHeight="1">
      <c r="A47" s="94" t="s">
        <v>75</v>
      </c>
      <c r="B47" s="95" t="s">
        <v>537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8"/>
      <c r="P47" s="98"/>
      <c r="Q47" s="98">
        <v>5151464</v>
      </c>
      <c r="R47" s="106">
        <v>2.2770327155420239E-2</v>
      </c>
      <c r="S47" s="8"/>
    </row>
    <row r="48" spans="1:22" s="4" customFormat="1">
      <c r="A48" s="94" t="s">
        <v>75</v>
      </c>
      <c r="B48" s="95" t="s">
        <v>538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8"/>
      <c r="P48" s="98"/>
      <c r="Q48" s="98">
        <v>3448602</v>
      </c>
      <c r="R48" s="106">
        <v>1.5243394066004645E-2</v>
      </c>
    </row>
    <row r="49" spans="1:19" s="4" customFormat="1">
      <c r="A49" s="89" t="s">
        <v>75</v>
      </c>
      <c r="B49" s="90" t="s">
        <v>539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2"/>
      <c r="N49" s="92"/>
      <c r="O49" s="93"/>
      <c r="P49" s="93"/>
      <c r="Q49" s="93">
        <v>5262902</v>
      </c>
      <c r="R49" s="105">
        <v>2.3262901638624572E-2</v>
      </c>
    </row>
    <row r="50" spans="1:19" s="4" customFormat="1">
      <c r="A50" s="89" t="s">
        <v>75</v>
      </c>
      <c r="B50" s="90" t="s">
        <v>102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2">
        <v>43053215</v>
      </c>
      <c r="N50" s="92">
        <v>49348138</v>
      </c>
      <c r="O50" s="93">
        <v>73725475</v>
      </c>
      <c r="P50" s="93">
        <v>32455054</v>
      </c>
      <c r="Q50" s="93">
        <v>20957128</v>
      </c>
      <c r="R50" s="105">
        <v>9.2633989250049675E-2</v>
      </c>
    </row>
    <row r="51" spans="1:19" s="4" customFormat="1">
      <c r="A51" s="99" t="s">
        <v>69</v>
      </c>
      <c r="B51" s="79"/>
      <c r="C51" s="100">
        <v>269687651</v>
      </c>
      <c r="D51" s="80">
        <v>119606700</v>
      </c>
      <c r="E51" s="80">
        <v>151530825</v>
      </c>
      <c r="F51" s="80">
        <v>138917649</v>
      </c>
      <c r="G51" s="80">
        <v>107463577</v>
      </c>
      <c r="H51" s="80">
        <v>107584124</v>
      </c>
      <c r="I51" s="80">
        <v>147513354</v>
      </c>
      <c r="J51" s="80">
        <v>157778507</v>
      </c>
      <c r="K51" s="80">
        <v>206503179</v>
      </c>
      <c r="L51" s="80">
        <v>188244311</v>
      </c>
      <c r="M51" s="81">
        <v>253052058</v>
      </c>
      <c r="N51" s="81">
        <v>194068993</v>
      </c>
      <c r="O51" s="82">
        <v>154380787</v>
      </c>
      <c r="P51" s="103">
        <v>150976476</v>
      </c>
      <c r="Q51" s="103">
        <v>285199464</v>
      </c>
      <c r="R51" s="83">
        <v>8.7031041392407874E-2</v>
      </c>
    </row>
    <row r="52" spans="1:19" s="4" customFormat="1">
      <c r="A52" s="89" t="s">
        <v>69</v>
      </c>
      <c r="B52" s="90" t="s">
        <v>72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>
        <v>135575941</v>
      </c>
      <c r="N52" s="92">
        <v>75501239</v>
      </c>
      <c r="O52" s="93">
        <v>46064631</v>
      </c>
      <c r="P52" s="93">
        <v>40132769</v>
      </c>
      <c r="Q52" s="93">
        <v>170675003</v>
      </c>
      <c r="R52" s="105">
        <v>0.59844082666298415</v>
      </c>
    </row>
    <row r="53" spans="1:19" s="4" customFormat="1">
      <c r="A53" s="89" t="s">
        <v>69</v>
      </c>
      <c r="B53" s="90" t="s">
        <v>70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2">
        <v>54963548</v>
      </c>
      <c r="N53" s="92">
        <v>49327063</v>
      </c>
      <c r="O53" s="93">
        <v>39944314</v>
      </c>
      <c r="P53" s="93">
        <v>41075236</v>
      </c>
      <c r="Q53" s="93">
        <v>44842457</v>
      </c>
      <c r="R53" s="105">
        <v>0.15723191190850205</v>
      </c>
    </row>
    <row r="54" spans="1:19" s="4" customFormat="1">
      <c r="A54" s="94" t="s">
        <v>69</v>
      </c>
      <c r="B54" s="95" t="s">
        <v>103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>
        <v>32647684</v>
      </c>
      <c r="N54" s="96">
        <v>38634802</v>
      </c>
      <c r="O54" s="98">
        <v>39135193</v>
      </c>
      <c r="P54" s="98">
        <v>41523354</v>
      </c>
      <c r="Q54" s="98">
        <v>45678852</v>
      </c>
      <c r="R54" s="106">
        <v>0.16016457871042844</v>
      </c>
    </row>
    <row r="55" spans="1:19" s="76" customFormat="1" ht="17.100000000000001" customHeight="1">
      <c r="A55" s="94" t="s">
        <v>69</v>
      </c>
      <c r="B55" s="95" t="s">
        <v>71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>
        <v>14884670</v>
      </c>
      <c r="N55" s="96">
        <v>16695337</v>
      </c>
      <c r="O55" s="98">
        <v>15121032</v>
      </c>
      <c r="P55" s="98">
        <v>14871394</v>
      </c>
      <c r="Q55" s="98">
        <v>16789168</v>
      </c>
      <c r="R55" s="106">
        <v>5.8868161126698328E-2</v>
      </c>
    </row>
    <row r="56" spans="1:19" s="4" customFormat="1">
      <c r="A56" s="84" t="s">
        <v>69</v>
      </c>
      <c r="B56" s="101" t="s">
        <v>104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>
        <v>6592128</v>
      </c>
      <c r="N56" s="87">
        <v>10418901</v>
      </c>
      <c r="O56" s="88">
        <v>9092436</v>
      </c>
      <c r="P56" s="88">
        <v>5930132</v>
      </c>
      <c r="Q56" s="88">
        <v>6269916</v>
      </c>
      <c r="R56" s="104">
        <v>2.1984319016812737E-2</v>
      </c>
    </row>
    <row r="57" spans="1:19" s="4" customFormat="1">
      <c r="A57" s="89" t="s">
        <v>69</v>
      </c>
      <c r="B57" s="90" t="s">
        <v>105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2">
        <v>5953495</v>
      </c>
      <c r="N57" s="92"/>
      <c r="O57" s="93"/>
      <c r="P57" s="93">
        <v>6677381</v>
      </c>
      <c r="Q57" s="93" t="s">
        <v>197</v>
      </c>
      <c r="R57" s="105" t="s">
        <v>197</v>
      </c>
    </row>
    <row r="58" spans="1:19" s="4" customFormat="1">
      <c r="A58" s="89" t="s">
        <v>69</v>
      </c>
      <c r="B58" s="90" t="s">
        <v>80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2">
        <v>2434592</v>
      </c>
      <c r="N58" s="92">
        <v>3491651</v>
      </c>
      <c r="O58" s="93">
        <v>5023181</v>
      </c>
      <c r="P58" s="93">
        <v>766210</v>
      </c>
      <c r="Q58" s="93">
        <v>944068</v>
      </c>
      <c r="R58" s="105">
        <v>3.3102025745742635E-3</v>
      </c>
    </row>
    <row r="59" spans="1:19" s="4" customFormat="1">
      <c r="A59" s="99" t="s">
        <v>78</v>
      </c>
      <c r="B59" s="79"/>
      <c r="C59" s="100"/>
      <c r="D59" s="80">
        <v>85881617</v>
      </c>
      <c r="E59" s="80">
        <v>92032283</v>
      </c>
      <c r="F59" s="80">
        <v>97823230</v>
      </c>
      <c r="G59" s="80">
        <v>100341643</v>
      </c>
      <c r="H59" s="80">
        <v>105252912</v>
      </c>
      <c r="I59" s="80">
        <v>111106501</v>
      </c>
      <c r="J59" s="80">
        <v>125013373</v>
      </c>
      <c r="K59" s="80">
        <v>126768902</v>
      </c>
      <c r="L59" s="80">
        <v>123155110</v>
      </c>
      <c r="M59" s="81">
        <v>125343178</v>
      </c>
      <c r="N59" s="81">
        <v>142206408</v>
      </c>
      <c r="O59" s="82">
        <v>297593311</v>
      </c>
      <c r="P59" s="103">
        <v>370094950</v>
      </c>
      <c r="Q59" s="103">
        <v>393636823</v>
      </c>
      <c r="R59" s="83">
        <v>0.12012162349677113</v>
      </c>
    </row>
    <row r="60" spans="1:19" s="4" customFormat="1">
      <c r="A60" s="89" t="s">
        <v>78</v>
      </c>
      <c r="B60" s="90" t="s">
        <v>291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2"/>
      <c r="N60" s="92"/>
      <c r="O60" s="93">
        <v>153289369</v>
      </c>
      <c r="P60" s="93">
        <v>215447307</v>
      </c>
      <c r="Q60" s="93">
        <v>207793009</v>
      </c>
      <c r="R60" s="105">
        <v>0.52788000730307694</v>
      </c>
    </row>
    <row r="61" spans="1:19" s="4" customFormat="1">
      <c r="A61" s="94" t="s">
        <v>78</v>
      </c>
      <c r="B61" s="95" t="s">
        <v>106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7">
        <v>77312206</v>
      </c>
      <c r="N61" s="97">
        <v>82073182</v>
      </c>
      <c r="O61" s="98">
        <v>97458541</v>
      </c>
      <c r="P61" s="98">
        <v>105599277</v>
      </c>
      <c r="Q61" s="98">
        <v>127530217</v>
      </c>
      <c r="R61" s="106">
        <v>0.32397938797509296</v>
      </c>
      <c r="S61" s="9"/>
    </row>
    <row r="62" spans="1:19" s="78" customFormat="1" ht="17.100000000000001" customHeight="1">
      <c r="A62" s="94" t="s">
        <v>78</v>
      </c>
      <c r="B62" s="95" t="s">
        <v>107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>
        <v>21006596</v>
      </c>
      <c r="N62" s="97">
        <v>21438789</v>
      </c>
      <c r="O62" s="98">
        <v>22111461</v>
      </c>
      <c r="P62" s="98">
        <v>24139084</v>
      </c>
      <c r="Q62" s="98">
        <v>24514951</v>
      </c>
      <c r="R62" s="106">
        <v>6.2278093835748692E-2</v>
      </c>
      <c r="S62" s="77"/>
    </row>
    <row r="63" spans="1:19" s="4" customFormat="1">
      <c r="A63" s="84" t="s">
        <v>78</v>
      </c>
      <c r="B63" s="101" t="s">
        <v>187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>
        <v>11488419</v>
      </c>
      <c r="N63" s="87">
        <v>8665089</v>
      </c>
      <c r="O63" s="88">
        <v>6894413</v>
      </c>
      <c r="P63" s="88">
        <v>6310458</v>
      </c>
      <c r="Q63" s="88">
        <v>5572053</v>
      </c>
      <c r="R63" s="104">
        <v>1.4155314427989884E-2</v>
      </c>
    </row>
    <row r="64" spans="1:19" s="4" customFormat="1">
      <c r="A64" s="89" t="s">
        <v>78</v>
      </c>
      <c r="B64" s="90" t="s">
        <v>204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2">
        <v>1106862</v>
      </c>
      <c r="N64" s="92">
        <v>12195548</v>
      </c>
      <c r="O64" s="93">
        <v>826157</v>
      </c>
      <c r="P64" s="93">
        <v>1334751</v>
      </c>
      <c r="Q64" s="93">
        <v>4346950</v>
      </c>
      <c r="R64" s="105">
        <v>1.1043047159233882E-2</v>
      </c>
    </row>
    <row r="65" spans="1:18" s="4" customFormat="1">
      <c r="A65" s="89" t="s">
        <v>78</v>
      </c>
      <c r="B65" s="90" t="s">
        <v>540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2"/>
      <c r="N65" s="92"/>
      <c r="O65" s="93"/>
      <c r="P65" s="93"/>
      <c r="Q65" s="93">
        <v>5019682</v>
      </c>
      <c r="R65" s="105">
        <v>1.2752064102498866E-2</v>
      </c>
    </row>
    <row r="66" spans="1:18" s="4" customFormat="1">
      <c r="A66" s="89" t="s">
        <v>78</v>
      </c>
      <c r="B66" s="90" t="s">
        <v>541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2"/>
      <c r="N66" s="92"/>
      <c r="O66" s="93"/>
      <c r="P66" s="93"/>
      <c r="Q66" s="93">
        <v>4131441</v>
      </c>
      <c r="R66" s="105">
        <v>1.0495565350094292E-2</v>
      </c>
    </row>
    <row r="67" spans="1:18" s="4" customFormat="1">
      <c r="A67" s="89" t="s">
        <v>78</v>
      </c>
      <c r="B67" s="90" t="s">
        <v>542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2"/>
      <c r="N67" s="92"/>
      <c r="O67" s="93"/>
      <c r="P67" s="93"/>
      <c r="Q67" s="93">
        <v>2944314</v>
      </c>
      <c r="R67" s="105">
        <v>7.4797727955445877E-3</v>
      </c>
    </row>
    <row r="68" spans="1:18" s="4" customFormat="1">
      <c r="A68" s="89" t="s">
        <v>78</v>
      </c>
      <c r="B68" s="90" t="s">
        <v>108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>
        <v>14429095</v>
      </c>
      <c r="N68" s="92">
        <v>17833800</v>
      </c>
      <c r="O68" s="93">
        <v>17013370</v>
      </c>
      <c r="P68" s="93">
        <v>17264073</v>
      </c>
      <c r="Q68" s="93">
        <v>11784206</v>
      </c>
      <c r="R68" s="105">
        <v>2.9936747050719897E-2</v>
      </c>
    </row>
    <row r="69" spans="1:18" s="4" customFormat="1">
      <c r="A69" s="99" t="s">
        <v>76</v>
      </c>
      <c r="B69" s="79"/>
      <c r="C69" s="100"/>
      <c r="D69" s="80">
        <v>145611562</v>
      </c>
      <c r="E69" s="80">
        <v>167718020.68000007</v>
      </c>
      <c r="F69" s="80">
        <v>168404314.68000007</v>
      </c>
      <c r="G69" s="80">
        <v>164717106.6400001</v>
      </c>
      <c r="H69" s="80">
        <v>64495348.650000095</v>
      </c>
      <c r="I69" s="80">
        <v>155664720.01999998</v>
      </c>
      <c r="J69" s="80">
        <v>135079509.94000006</v>
      </c>
      <c r="K69" s="80">
        <v>107049447.69000006</v>
      </c>
      <c r="L69" s="80">
        <v>66556237.880000114</v>
      </c>
      <c r="M69" s="81">
        <v>78857765</v>
      </c>
      <c r="N69" s="81">
        <v>65537162</v>
      </c>
      <c r="O69" s="82">
        <v>74007619</v>
      </c>
      <c r="P69" s="103">
        <v>79272955</v>
      </c>
      <c r="Q69" s="103">
        <v>189670249</v>
      </c>
      <c r="R69" s="83">
        <v>5.7879489183146955E-2</v>
      </c>
    </row>
    <row r="70" spans="1:18" s="4" customFormat="1">
      <c r="A70" s="89" t="s">
        <v>76</v>
      </c>
      <c r="B70" s="95" t="s">
        <v>183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7"/>
      <c r="N70" s="97"/>
      <c r="O70" s="98"/>
      <c r="P70" s="98"/>
      <c r="Q70" s="98">
        <v>105043572</v>
      </c>
      <c r="R70" s="105">
        <v>0.55382208097380625</v>
      </c>
    </row>
    <row r="71" spans="1:18" s="4" customFormat="1">
      <c r="A71" s="89" t="s">
        <v>76</v>
      </c>
      <c r="B71" s="90" t="s">
        <v>109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2">
        <v>11942125</v>
      </c>
      <c r="N71" s="92">
        <v>254522</v>
      </c>
      <c r="O71" s="93">
        <v>793283</v>
      </c>
      <c r="P71" s="93">
        <v>510186</v>
      </c>
      <c r="Q71" s="93">
        <v>5786251</v>
      </c>
      <c r="R71" s="105">
        <v>3.0506898316983808E-2</v>
      </c>
    </row>
    <row r="72" spans="1:18">
      <c r="A72" s="89" t="s">
        <v>76</v>
      </c>
      <c r="B72" s="90" t="s">
        <v>110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2">
        <v>11764920</v>
      </c>
      <c r="N72" s="92">
        <v>13719148</v>
      </c>
      <c r="O72" s="93">
        <v>13423580</v>
      </c>
      <c r="P72" s="93">
        <v>17041740</v>
      </c>
      <c r="Q72" s="93">
        <v>15681412</v>
      </c>
      <c r="R72" s="105">
        <v>8.2677236322919567E-2</v>
      </c>
    </row>
    <row r="73" spans="1:18">
      <c r="A73" s="89" t="s">
        <v>76</v>
      </c>
      <c r="B73" s="90" t="s">
        <v>111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2">
        <v>10608309</v>
      </c>
      <c r="N73" s="92">
        <v>11036021</v>
      </c>
      <c r="O73" s="93">
        <v>11629017</v>
      </c>
      <c r="P73" s="93">
        <v>12092360</v>
      </c>
      <c r="Q73" s="93">
        <v>13414613</v>
      </c>
      <c r="R73" s="105">
        <v>7.0725973476209222E-2</v>
      </c>
    </row>
    <row r="74" spans="1:18">
      <c r="A74" s="89" t="s">
        <v>76</v>
      </c>
      <c r="B74" s="90" t="s">
        <v>112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2">
        <v>9249566</v>
      </c>
      <c r="N74" s="92">
        <v>9375104</v>
      </c>
      <c r="O74" s="93">
        <v>9174530</v>
      </c>
      <c r="P74" s="93">
        <v>9552387</v>
      </c>
      <c r="Q74" s="93">
        <v>10333704</v>
      </c>
      <c r="R74" s="105">
        <v>5.4482471839850853E-2</v>
      </c>
    </row>
    <row r="75" spans="1:18">
      <c r="A75" s="89" t="s">
        <v>76</v>
      </c>
      <c r="B75" s="90" t="s">
        <v>113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2">
        <v>8902977</v>
      </c>
      <c r="N75" s="92">
        <v>7666384</v>
      </c>
      <c r="O75" s="93">
        <v>8132648</v>
      </c>
      <c r="P75" s="93">
        <v>4950202</v>
      </c>
      <c r="Q75" s="93">
        <v>3876432</v>
      </c>
      <c r="R75" s="105">
        <v>2.0437744034384645E-2</v>
      </c>
    </row>
    <row r="76" spans="1:18">
      <c r="A76" s="89" t="s">
        <v>76</v>
      </c>
      <c r="B76" s="90" t="s">
        <v>114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2">
        <v>5180846</v>
      </c>
      <c r="N76" s="92">
        <v>1064865</v>
      </c>
      <c r="O76" s="93">
        <v>1384561</v>
      </c>
      <c r="P76" s="93">
        <v>843872</v>
      </c>
      <c r="Q76" s="93">
        <v>1082431</v>
      </c>
      <c r="R76" s="105">
        <v>5.706909785308501E-3</v>
      </c>
    </row>
    <row r="77" spans="1:18">
      <c r="A77" s="89" t="s">
        <v>76</v>
      </c>
      <c r="B77" s="90" t="s">
        <v>383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2"/>
      <c r="N77" s="92"/>
      <c r="O77" s="93"/>
      <c r="P77" s="93">
        <v>5189569</v>
      </c>
      <c r="Q77" s="93">
        <v>3784963</v>
      </c>
      <c r="R77" s="105">
        <v>1.9955491280026737E-2</v>
      </c>
    </row>
    <row r="78" spans="1:18">
      <c r="A78" s="89" t="s">
        <v>76</v>
      </c>
      <c r="B78" s="90" t="s">
        <v>384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2"/>
      <c r="N78" s="92"/>
      <c r="O78" s="93"/>
      <c r="P78" s="93">
        <v>1199541</v>
      </c>
      <c r="Q78" s="93">
        <v>1223440</v>
      </c>
      <c r="R78" s="105">
        <v>6.4503526855179067E-3</v>
      </c>
    </row>
    <row r="79" spans="1:18">
      <c r="A79" s="89" t="s">
        <v>76</v>
      </c>
      <c r="B79" s="90" t="s">
        <v>543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2"/>
      <c r="N79" s="92"/>
      <c r="O79" s="93"/>
      <c r="P79" s="93"/>
      <c r="Q79" s="93">
        <v>5702874</v>
      </c>
      <c r="R79" s="105">
        <v>3.0067309080192117E-2</v>
      </c>
    </row>
    <row r="80" spans="1:18">
      <c r="A80" s="89" t="s">
        <v>76</v>
      </c>
      <c r="B80" s="90" t="s">
        <v>544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2"/>
      <c r="N80" s="92"/>
      <c r="O80" s="93"/>
      <c r="P80" s="93"/>
      <c r="Q80" s="93">
        <v>14881317</v>
      </c>
      <c r="R80" s="105">
        <v>7.8458888932022228E-2</v>
      </c>
    </row>
    <row r="81" spans="1:18">
      <c r="A81" s="89" t="s">
        <v>76</v>
      </c>
      <c r="B81" s="90" t="s">
        <v>81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2">
        <v>21209022</v>
      </c>
      <c r="N81" s="92">
        <v>22421118</v>
      </c>
      <c r="O81" s="93">
        <v>29470000</v>
      </c>
      <c r="P81" s="93">
        <v>27893098</v>
      </c>
      <c r="Q81" s="93">
        <v>8859240</v>
      </c>
      <c r="R81" s="105">
        <v>4.6708643272778114E-2</v>
      </c>
    </row>
    <row r="82" spans="1:18">
      <c r="A82" s="141" t="s">
        <v>719</v>
      </c>
    </row>
  </sheetData>
  <sortState ref="B53:V68">
    <sortCondition descending="1" ref="M53"/>
  </sortState>
  <pageMargins left="0.31496062992125984" right="0.31496062992125984" top="0.55118110236220474" bottom="0.35433070866141736" header="0.31496062992125984" footer="0.31496062992125984"/>
  <pageSetup paperSize="9" scale="40" orientation="landscape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zoomScaleNormal="100" zoomScaleSheetLayoutView="100" workbookViewId="0">
      <selection activeCell="A20" sqref="A20"/>
    </sheetView>
  </sheetViews>
  <sheetFormatPr defaultRowHeight="15"/>
  <cols>
    <col min="1" max="1" width="52.7109375" style="6" customWidth="1"/>
    <col min="2" max="2" width="13.7109375" style="6" customWidth="1"/>
    <col min="3" max="3" width="5.7109375" style="6" customWidth="1"/>
    <col min="4" max="4" width="13.7109375" style="6" customWidth="1"/>
    <col min="5" max="5" width="5.7109375" style="6" customWidth="1"/>
    <col min="6" max="6" width="13.7109375" style="6" customWidth="1"/>
    <col min="7" max="7" width="5.7109375" style="6" customWidth="1"/>
    <col min="8" max="8" width="13.7109375" style="6" customWidth="1"/>
    <col min="9" max="9" width="5.7109375" style="6" customWidth="1"/>
    <col min="10" max="10" width="13.7109375" style="6" customWidth="1"/>
    <col min="11" max="11" width="5.7109375" style="6" customWidth="1"/>
    <col min="12" max="12" width="13.7109375" style="6" customWidth="1"/>
    <col min="13" max="13" width="5.7109375" style="6" customWidth="1"/>
    <col min="14" max="14" width="13.7109375" style="6" customWidth="1"/>
    <col min="15" max="15" width="5.7109375" style="6" customWidth="1"/>
    <col min="16" max="16" width="13.7109375" style="6" customWidth="1"/>
    <col min="17" max="17" width="5.7109375" style="6" customWidth="1"/>
    <col min="18" max="16384" width="9.140625" style="6"/>
  </cols>
  <sheetData>
    <row r="1" spans="1:17" ht="30" customHeight="1"/>
    <row r="2" spans="1:17" ht="15.75">
      <c r="A2" s="18" t="s">
        <v>722</v>
      </c>
    </row>
    <row r="3" spans="1:17">
      <c r="A3" s="136" t="s">
        <v>115</v>
      </c>
      <c r="B3" s="135">
        <v>2011</v>
      </c>
      <c r="C3" s="135"/>
      <c r="D3" s="135">
        <v>2012</v>
      </c>
      <c r="E3" s="135"/>
      <c r="F3" s="135">
        <v>2013</v>
      </c>
      <c r="G3" s="135"/>
      <c r="H3" s="135">
        <v>2014</v>
      </c>
      <c r="I3" s="135"/>
      <c r="J3" s="135">
        <v>2015</v>
      </c>
      <c r="K3" s="135"/>
      <c r="L3" s="135">
        <v>2016</v>
      </c>
      <c r="M3" s="135"/>
      <c r="N3" s="135">
        <v>2017</v>
      </c>
      <c r="O3" s="135"/>
      <c r="P3" s="135">
        <v>2018</v>
      </c>
      <c r="Q3" s="135"/>
    </row>
    <row r="4" spans="1:17">
      <c r="A4" s="137"/>
      <c r="B4" s="40" t="s">
        <v>118</v>
      </c>
      <c r="C4" s="40" t="s">
        <v>200</v>
      </c>
      <c r="D4" s="40" t="s">
        <v>118</v>
      </c>
      <c r="E4" s="40" t="s">
        <v>200</v>
      </c>
      <c r="F4" s="40" t="s">
        <v>118</v>
      </c>
      <c r="G4" s="40" t="s">
        <v>200</v>
      </c>
      <c r="H4" s="40" t="s">
        <v>118</v>
      </c>
      <c r="I4" s="40" t="s">
        <v>200</v>
      </c>
      <c r="J4" s="40" t="s">
        <v>118</v>
      </c>
      <c r="K4" s="40" t="s">
        <v>200</v>
      </c>
      <c r="L4" s="40" t="s">
        <v>118</v>
      </c>
      <c r="M4" s="40" t="s">
        <v>200</v>
      </c>
      <c r="N4" s="40" t="s">
        <v>118</v>
      </c>
      <c r="O4" s="40" t="s">
        <v>200</v>
      </c>
      <c r="P4" s="40" t="s">
        <v>118</v>
      </c>
      <c r="Q4" s="40" t="s">
        <v>200</v>
      </c>
    </row>
    <row r="5" spans="1:17" s="11" customFormat="1" ht="20.25" customHeight="1">
      <c r="A5" s="127" t="s">
        <v>16</v>
      </c>
      <c r="B5" s="72">
        <v>83232238</v>
      </c>
      <c r="C5" s="55">
        <v>3.2726237427402174E-2</v>
      </c>
      <c r="D5" s="72">
        <v>92769488</v>
      </c>
      <c r="E5" s="55">
        <v>3.1227740970518798E-2</v>
      </c>
      <c r="F5" s="72">
        <v>86784902</v>
      </c>
      <c r="G5" s="55">
        <v>3.3185142167175614E-2</v>
      </c>
      <c r="H5" s="72">
        <v>105970993</v>
      </c>
      <c r="I5" s="55">
        <v>4.0342083777211858E-2</v>
      </c>
      <c r="J5" s="72">
        <v>109709726</v>
      </c>
      <c r="K5" s="55">
        <v>4.3286914194509744E-2</v>
      </c>
      <c r="L5" s="72">
        <v>114701183</v>
      </c>
      <c r="M5" s="55">
        <f>L5/SUM($L$5:$L$19)</f>
        <v>4.2789934130383768E-2</v>
      </c>
      <c r="N5" s="72">
        <v>126658487</v>
      </c>
      <c r="O5" s="55">
        <f>N5/SUM($N$5:$N$19)</f>
        <v>4.4118117500338117E-2</v>
      </c>
      <c r="P5" s="72">
        <v>136949733</v>
      </c>
      <c r="Q5" s="55">
        <f>P5/SUM($P$5:$P$19)</f>
        <v>4.1429442123594368E-2</v>
      </c>
    </row>
    <row r="6" spans="1:17" s="11" customFormat="1" ht="20.25" customHeight="1">
      <c r="A6" s="127" t="s">
        <v>54</v>
      </c>
      <c r="B6" s="72">
        <v>48394049</v>
      </c>
      <c r="C6" s="55">
        <v>1.9028145532351715E-2</v>
      </c>
      <c r="D6" s="72">
        <v>50204057</v>
      </c>
      <c r="E6" s="55">
        <v>1.6899514284967929E-2</v>
      </c>
      <c r="F6" s="72">
        <v>46287763</v>
      </c>
      <c r="G6" s="55">
        <v>1.7699691540304225E-2</v>
      </c>
      <c r="H6" s="72">
        <v>51241121</v>
      </c>
      <c r="I6" s="55">
        <v>1.9506975802522204E-2</v>
      </c>
      <c r="J6" s="72">
        <v>56355705</v>
      </c>
      <c r="K6" s="55">
        <v>2.2235627192306578E-2</v>
      </c>
      <c r="L6" s="72">
        <v>55645215</v>
      </c>
      <c r="M6" s="55">
        <f t="shared" ref="M6:M19" si="0">L6/SUM($L$5:$L$19)</f>
        <v>2.0758766581518543E-2</v>
      </c>
      <c r="N6" s="72">
        <v>61440579</v>
      </c>
      <c r="O6" s="55">
        <f t="shared" ref="O6:O19" si="1">N6/SUM($N$5:$N$19)</f>
        <v>2.140119267026146E-2</v>
      </c>
      <c r="P6" s="72">
        <v>66596307</v>
      </c>
      <c r="Q6" s="55">
        <f t="shared" ref="Q6:Q19" si="2">P6/SUM($P$5:$P$19)</f>
        <v>2.0146427350111171E-2</v>
      </c>
    </row>
    <row r="7" spans="1:17" s="11" customFormat="1" ht="20.25" customHeight="1">
      <c r="A7" s="127" t="s">
        <v>5</v>
      </c>
      <c r="B7" s="72">
        <v>666048336</v>
      </c>
      <c r="C7" s="55">
        <v>0.26188477572911278</v>
      </c>
      <c r="D7" s="72">
        <v>691777747</v>
      </c>
      <c r="E7" s="55">
        <v>0.23286380854538172</v>
      </c>
      <c r="F7" s="72">
        <v>733701616</v>
      </c>
      <c r="G7" s="55">
        <v>0.28055562516215654</v>
      </c>
      <c r="H7" s="72">
        <v>767962634</v>
      </c>
      <c r="I7" s="55">
        <v>0.29235559695657742</v>
      </c>
      <c r="J7" s="72">
        <v>793171888</v>
      </c>
      <c r="K7" s="55">
        <v>0.31295277738049676</v>
      </c>
      <c r="L7" s="72">
        <v>843840169.87</v>
      </c>
      <c r="M7" s="55">
        <f t="shared" si="0"/>
        <v>0.31479941480036128</v>
      </c>
      <c r="N7" s="72">
        <v>951827403</v>
      </c>
      <c r="O7" s="55">
        <f t="shared" si="1"/>
        <v>0.33154377728825768</v>
      </c>
      <c r="P7" s="72">
        <v>1030393502</v>
      </c>
      <c r="Q7" s="55">
        <f t="shared" si="2"/>
        <v>0.31171019483211931</v>
      </c>
    </row>
    <row r="8" spans="1:17" s="11" customFormat="1" ht="20.25" customHeight="1">
      <c r="A8" s="127" t="s">
        <v>31</v>
      </c>
      <c r="B8" s="72">
        <v>81911761</v>
      </c>
      <c r="C8" s="55">
        <v>3.2207036636244503E-2</v>
      </c>
      <c r="D8" s="72">
        <v>111646346</v>
      </c>
      <c r="E8" s="55">
        <v>3.7582002966243783E-2</v>
      </c>
      <c r="F8" s="72">
        <v>98346009</v>
      </c>
      <c r="G8" s="55">
        <v>3.7605922401563956E-2</v>
      </c>
      <c r="H8" s="72">
        <v>79600846</v>
      </c>
      <c r="I8" s="55">
        <v>3.0303235887097324E-2</v>
      </c>
      <c r="J8" s="72">
        <v>71869635</v>
      </c>
      <c r="K8" s="55">
        <v>2.8356781452865305E-2</v>
      </c>
      <c r="L8" s="72">
        <v>68867981.430000007</v>
      </c>
      <c r="M8" s="55">
        <f t="shared" si="0"/>
        <v>2.5691595430904952E-2</v>
      </c>
      <c r="N8" s="72">
        <v>70228286</v>
      </c>
      <c r="O8" s="55">
        <f t="shared" si="1"/>
        <v>2.446215683592802E-2</v>
      </c>
      <c r="P8" s="72">
        <v>66548100</v>
      </c>
      <c r="Q8" s="55">
        <f t="shared" si="2"/>
        <v>2.0131843976542625E-2</v>
      </c>
    </row>
    <row r="9" spans="1:17" s="11" customFormat="1" ht="20.25" customHeight="1">
      <c r="A9" s="127" t="s">
        <v>35</v>
      </c>
      <c r="B9" s="72">
        <v>23367099</v>
      </c>
      <c r="C9" s="55">
        <v>9.1877528255771748E-3</v>
      </c>
      <c r="D9" s="72">
        <v>25127026</v>
      </c>
      <c r="E9" s="55">
        <v>8.4581717136079371E-3</v>
      </c>
      <c r="F9" s="72">
        <v>26167154</v>
      </c>
      <c r="G9" s="55">
        <v>1.000589625140532E-2</v>
      </c>
      <c r="H9" s="72">
        <v>24568249</v>
      </c>
      <c r="I9" s="55">
        <v>9.352883570859824E-3</v>
      </c>
      <c r="J9" s="72">
        <v>29816880</v>
      </c>
      <c r="K9" s="55">
        <v>1.1764505966480982E-2</v>
      </c>
      <c r="L9" s="72">
        <v>29414705</v>
      </c>
      <c r="M9" s="55">
        <f t="shared" si="0"/>
        <v>1.097332439382661E-2</v>
      </c>
      <c r="N9" s="72">
        <v>24892629</v>
      </c>
      <c r="O9" s="55">
        <f t="shared" si="1"/>
        <v>8.6706856928926053E-3</v>
      </c>
      <c r="P9" s="72">
        <v>26450877</v>
      </c>
      <c r="Q9" s="55">
        <f t="shared" si="2"/>
        <v>8.0018051425468171E-3</v>
      </c>
    </row>
    <row r="10" spans="1:17" s="11" customFormat="1" ht="20.25" customHeight="1">
      <c r="A10" s="127" t="s">
        <v>27</v>
      </c>
      <c r="B10" s="72">
        <v>84087567</v>
      </c>
      <c r="C10" s="55">
        <v>3.3062545817097791E-2</v>
      </c>
      <c r="D10" s="72">
        <v>114883971</v>
      </c>
      <c r="E10" s="55">
        <v>3.8671840983455608E-2</v>
      </c>
      <c r="F10" s="72">
        <v>67773208</v>
      </c>
      <c r="G10" s="55">
        <v>2.5915378029758719E-2</v>
      </c>
      <c r="H10" s="72">
        <v>89232245</v>
      </c>
      <c r="I10" s="55">
        <v>3.3969811941072341E-2</v>
      </c>
      <c r="J10" s="72">
        <v>118434917</v>
      </c>
      <c r="K10" s="55">
        <v>4.672951320480815E-2</v>
      </c>
      <c r="L10" s="72">
        <v>71588230.5</v>
      </c>
      <c r="M10" s="55">
        <f t="shared" si="0"/>
        <v>2.6706399947119378E-2</v>
      </c>
      <c r="N10" s="72">
        <v>80582976</v>
      </c>
      <c r="O10" s="55">
        <f t="shared" si="1"/>
        <v>2.8068937880924839E-2</v>
      </c>
      <c r="P10" s="72">
        <v>80601250</v>
      </c>
      <c r="Q10" s="55">
        <f t="shared" si="2"/>
        <v>2.4383142258220837E-2</v>
      </c>
    </row>
    <row r="11" spans="1:17" s="11" customFormat="1" ht="20.25" customHeight="1">
      <c r="A11" s="127" t="s">
        <v>119</v>
      </c>
      <c r="B11" s="72">
        <v>125081033</v>
      </c>
      <c r="C11" s="55">
        <v>4.9180842447402728E-2</v>
      </c>
      <c r="D11" s="72">
        <v>157578125</v>
      </c>
      <c r="E11" s="55">
        <v>5.3043397955586775E-2</v>
      </c>
      <c r="F11" s="72">
        <v>52431974</v>
      </c>
      <c r="G11" s="55">
        <v>2.0049138400774543E-2</v>
      </c>
      <c r="H11" s="72">
        <v>87146929</v>
      </c>
      <c r="I11" s="55">
        <v>3.317595325963147E-2</v>
      </c>
      <c r="J11" s="72">
        <v>66530984</v>
      </c>
      <c r="K11" s="55">
        <v>2.6250370871259861E-2</v>
      </c>
      <c r="L11" s="72">
        <v>65668212</v>
      </c>
      <c r="M11" s="55">
        <f t="shared" si="0"/>
        <v>2.4497903094339288E-2</v>
      </c>
      <c r="N11" s="72">
        <v>78054902</v>
      </c>
      <c r="O11" s="55">
        <f t="shared" si="1"/>
        <v>2.7188350496507797E-2</v>
      </c>
      <c r="P11" s="72">
        <v>111502038</v>
      </c>
      <c r="Q11" s="55">
        <f t="shared" si="2"/>
        <v>3.3731115269745142E-2</v>
      </c>
    </row>
    <row r="12" spans="1:17" s="11" customFormat="1" ht="20.25" customHeight="1">
      <c r="A12" s="127" t="s">
        <v>13</v>
      </c>
      <c r="B12" s="72">
        <v>96323815</v>
      </c>
      <c r="C12" s="55">
        <v>3.7873738774189432E-2</v>
      </c>
      <c r="D12" s="72">
        <v>137600723</v>
      </c>
      <c r="E12" s="55">
        <v>4.6318674683211658E-2</v>
      </c>
      <c r="F12" s="72">
        <v>108287943</v>
      </c>
      <c r="G12" s="55">
        <v>4.1407557082290755E-2</v>
      </c>
      <c r="H12" s="72">
        <v>110294828</v>
      </c>
      <c r="I12" s="55">
        <v>4.1988123970577232E-2</v>
      </c>
      <c r="J12" s="72">
        <v>113463958</v>
      </c>
      <c r="K12" s="55">
        <v>4.4768178658248198E-2</v>
      </c>
      <c r="L12" s="72">
        <v>152323379</v>
      </c>
      <c r="M12" s="55">
        <f t="shared" si="0"/>
        <v>5.6825110111789187E-2</v>
      </c>
      <c r="N12" s="72">
        <v>140504534</v>
      </c>
      <c r="O12" s="55">
        <f t="shared" si="1"/>
        <v>4.894101995977776E-2</v>
      </c>
      <c r="P12" s="72">
        <v>143921828</v>
      </c>
      <c r="Q12" s="55">
        <f t="shared" si="2"/>
        <v>4.3538610209980504E-2</v>
      </c>
    </row>
    <row r="13" spans="1:17" s="11" customFormat="1" ht="20.25" customHeight="1">
      <c r="A13" s="127" t="s">
        <v>10</v>
      </c>
      <c r="B13" s="72">
        <v>114474387</v>
      </c>
      <c r="C13" s="55">
        <v>4.5010395711314655E-2</v>
      </c>
      <c r="D13" s="72">
        <v>104488309</v>
      </c>
      <c r="E13" s="55">
        <v>3.5172489557121711E-2</v>
      </c>
      <c r="F13" s="72">
        <v>128306147</v>
      </c>
      <c r="G13" s="55">
        <v>4.9062194356312497E-2</v>
      </c>
      <c r="H13" s="72">
        <v>163394746</v>
      </c>
      <c r="I13" s="55">
        <v>6.2202724965389838E-2</v>
      </c>
      <c r="J13" s="72">
        <v>90825976</v>
      </c>
      <c r="K13" s="55">
        <v>3.5836168524790608E-2</v>
      </c>
      <c r="L13" s="72">
        <v>85205947</v>
      </c>
      <c r="M13" s="55">
        <f t="shared" si="0"/>
        <v>3.1786567185161207E-2</v>
      </c>
      <c r="N13" s="72">
        <v>93849044</v>
      </c>
      <c r="O13" s="55">
        <f t="shared" si="1"/>
        <v>3.268982007093138E-2</v>
      </c>
      <c r="P13" s="72">
        <v>105567847</v>
      </c>
      <c r="Q13" s="55">
        <f t="shared" si="2"/>
        <v>3.1935929421629212E-2</v>
      </c>
    </row>
    <row r="14" spans="1:17" s="11" customFormat="1" ht="20.25" customHeight="1">
      <c r="A14" s="127" t="s">
        <v>23</v>
      </c>
      <c r="B14" s="72">
        <v>20148017</v>
      </c>
      <c r="C14" s="55">
        <v>7.9220360268738091E-3</v>
      </c>
      <c r="D14" s="72">
        <v>22483305</v>
      </c>
      <c r="E14" s="55">
        <v>7.568251586137568E-3</v>
      </c>
      <c r="F14" s="72">
        <v>46176996</v>
      </c>
      <c r="G14" s="55">
        <v>1.7657336031941358E-2</v>
      </c>
      <c r="H14" s="72">
        <v>93119270</v>
      </c>
      <c r="I14" s="55">
        <v>3.5449562991382091E-2</v>
      </c>
      <c r="J14" s="72">
        <v>111000287</v>
      </c>
      <c r="K14" s="55">
        <v>4.379611611585791E-2</v>
      </c>
      <c r="L14" s="72">
        <v>134871314</v>
      </c>
      <c r="M14" s="55">
        <f t="shared" si="0"/>
        <v>5.031451717580198E-2</v>
      </c>
      <c r="N14" s="72">
        <v>151334990</v>
      </c>
      <c r="O14" s="55">
        <f t="shared" si="1"/>
        <v>5.2713521445526927E-2</v>
      </c>
      <c r="P14" s="72">
        <v>189755646</v>
      </c>
      <c r="Q14" s="55">
        <f t="shared" si="2"/>
        <v>5.7404059003037716E-2</v>
      </c>
    </row>
    <row r="15" spans="1:17" s="11" customFormat="1" ht="20.25" customHeight="1">
      <c r="A15" s="127" t="s">
        <v>8</v>
      </c>
      <c r="B15" s="72">
        <v>209051119</v>
      </c>
      <c r="C15" s="55">
        <v>8.2197195693069144E-2</v>
      </c>
      <c r="D15" s="72">
        <v>214480954</v>
      </c>
      <c r="E15" s="55">
        <v>7.2197829469768743E-2</v>
      </c>
      <c r="F15" s="72">
        <v>224854497</v>
      </c>
      <c r="G15" s="55">
        <v>8.5980721046084285E-2</v>
      </c>
      <c r="H15" s="72">
        <v>228767929</v>
      </c>
      <c r="I15" s="55">
        <v>8.70896336439657E-2</v>
      </c>
      <c r="J15" s="72">
        <v>231765020</v>
      </c>
      <c r="K15" s="55">
        <v>9.1444878223730458E-2</v>
      </c>
      <c r="L15" s="72">
        <v>411129500</v>
      </c>
      <c r="M15" s="55">
        <f t="shared" si="0"/>
        <v>0.15337421780608498</v>
      </c>
      <c r="N15" s="72">
        <v>494018358</v>
      </c>
      <c r="O15" s="55">
        <f t="shared" si="1"/>
        <v>0.17207816453364155</v>
      </c>
      <c r="P15" s="72">
        <v>529159335</v>
      </c>
      <c r="Q15" s="55">
        <f t="shared" si="2"/>
        <v>0.16007899806231959</v>
      </c>
    </row>
    <row r="16" spans="1:17" s="11" customFormat="1" ht="20.25" customHeight="1">
      <c r="A16" s="127" t="s">
        <v>0</v>
      </c>
      <c r="B16" s="72">
        <v>923274570</v>
      </c>
      <c r="C16" s="55">
        <v>0.36302403389060195</v>
      </c>
      <c r="D16" s="72">
        <v>1188872463</v>
      </c>
      <c r="E16" s="55">
        <v>0.40019409529938005</v>
      </c>
      <c r="F16" s="72">
        <v>930870045</v>
      </c>
      <c r="G16" s="55">
        <v>0.35594964182237782</v>
      </c>
      <c r="H16" s="72">
        <v>770516938</v>
      </c>
      <c r="I16" s="55">
        <v>0.2933279946197801</v>
      </c>
      <c r="J16" s="72">
        <v>677727695</v>
      </c>
      <c r="K16" s="55">
        <v>0.26740328000370606</v>
      </c>
      <c r="L16" s="72">
        <v>586898540</v>
      </c>
      <c r="M16" s="55">
        <f t="shared" si="0"/>
        <v>0.21894586621498405</v>
      </c>
      <c r="N16" s="72">
        <v>513189433</v>
      </c>
      <c r="O16" s="55">
        <f t="shared" si="1"/>
        <v>0.1787558989633746</v>
      </c>
      <c r="P16" s="72">
        <v>711346177</v>
      </c>
      <c r="Q16" s="55">
        <f t="shared" si="2"/>
        <v>0.21519337514781148</v>
      </c>
    </row>
    <row r="17" spans="1:17" s="11" customFormat="1" ht="20.25" customHeight="1">
      <c r="A17" s="127" t="s">
        <v>44</v>
      </c>
      <c r="B17" s="72">
        <v>12147524</v>
      </c>
      <c r="C17" s="55">
        <v>4.7763074036176485E-3</v>
      </c>
      <c r="D17" s="72">
        <v>13162761</v>
      </c>
      <c r="E17" s="55">
        <v>4.4308026251567425E-3</v>
      </c>
      <c r="F17" s="72">
        <v>13564460</v>
      </c>
      <c r="G17" s="55">
        <v>5.1868300032299041E-3</v>
      </c>
      <c r="H17" s="72">
        <v>14065365</v>
      </c>
      <c r="I17" s="55">
        <v>5.3545420036505975E-3</v>
      </c>
      <c r="J17" s="72">
        <v>14425973</v>
      </c>
      <c r="K17" s="55">
        <v>5.6918914866610311E-3</v>
      </c>
      <c r="L17" s="72">
        <v>17802167</v>
      </c>
      <c r="M17" s="55">
        <f t="shared" si="0"/>
        <v>6.6412004949250748E-3</v>
      </c>
      <c r="N17" s="72">
        <v>17678037</v>
      </c>
      <c r="O17" s="55">
        <f t="shared" si="1"/>
        <v>6.1576743257743529E-3</v>
      </c>
      <c r="P17" s="72">
        <v>20384097</v>
      </c>
      <c r="Q17" s="55">
        <f t="shared" si="2"/>
        <v>6.1665090424326248E-3</v>
      </c>
    </row>
    <row r="18" spans="1:17" s="11" customFormat="1" ht="20.25" customHeight="1">
      <c r="A18" s="127" t="s">
        <v>38</v>
      </c>
      <c r="B18" s="72">
        <v>18951259</v>
      </c>
      <c r="C18" s="55">
        <v>7.4514805378919679E-3</v>
      </c>
      <c r="D18" s="72">
        <v>19197331</v>
      </c>
      <c r="E18" s="55">
        <v>6.4621384974476795E-3</v>
      </c>
      <c r="F18" s="72">
        <v>19251431</v>
      </c>
      <c r="G18" s="55">
        <v>7.3614356867807698E-3</v>
      </c>
      <c r="H18" s="72">
        <v>22163911</v>
      </c>
      <c r="I18" s="55">
        <v>8.4375764450246062E-3</v>
      </c>
      <c r="J18" s="72">
        <v>22686057</v>
      </c>
      <c r="K18" s="55">
        <v>8.9509785374065846E-3</v>
      </c>
      <c r="L18" s="72">
        <v>21597794</v>
      </c>
      <c r="M18" s="55">
        <f t="shared" si="0"/>
        <v>8.057180915227332E-3</v>
      </c>
      <c r="N18" s="72">
        <v>23916501</v>
      </c>
      <c r="O18" s="55">
        <f t="shared" si="1"/>
        <v>8.3306774485230831E-3</v>
      </c>
      <c r="P18" s="72">
        <v>29100957</v>
      </c>
      <c r="Q18" s="55">
        <f t="shared" si="2"/>
        <v>8.8034959058496919E-3</v>
      </c>
    </row>
    <row r="19" spans="1:17" s="11" customFormat="1" ht="20.25" customHeight="1">
      <c r="A19" s="127" t="s">
        <v>41</v>
      </c>
      <c r="B19" s="72">
        <v>36794953</v>
      </c>
      <c r="C19" s="55">
        <v>1.4467475547252542E-2</v>
      </c>
      <c r="D19" s="72">
        <v>26467035</v>
      </c>
      <c r="E19" s="55">
        <v>8.9092408620133259E-3</v>
      </c>
      <c r="F19" s="72">
        <v>32369283</v>
      </c>
      <c r="G19" s="55">
        <v>1.2377490017843665E-2</v>
      </c>
      <c r="H19" s="72">
        <v>18764093</v>
      </c>
      <c r="I19" s="55">
        <v>7.1433001652574353E-3</v>
      </c>
      <c r="J19" s="72">
        <v>26693167</v>
      </c>
      <c r="K19" s="55">
        <v>1.0532018186871774E-2</v>
      </c>
      <c r="L19" s="72">
        <v>21010270</v>
      </c>
      <c r="M19" s="55">
        <f t="shared" si="0"/>
        <v>7.8380017175723304E-3</v>
      </c>
      <c r="N19" s="72">
        <v>42718933</v>
      </c>
      <c r="O19" s="55">
        <f t="shared" si="1"/>
        <v>1.4880004887339855E-2</v>
      </c>
      <c r="P19" s="72">
        <v>57336043</v>
      </c>
      <c r="Q19" s="55">
        <f t="shared" si="2"/>
        <v>1.7345052254058926E-2</v>
      </c>
    </row>
    <row r="20" spans="1:17">
      <c r="A20" s="141" t="s">
        <v>719</v>
      </c>
    </row>
  </sheetData>
  <mergeCells count="9">
    <mergeCell ref="P3:Q3"/>
    <mergeCell ref="A3:A4"/>
    <mergeCell ref="N3:O3"/>
    <mergeCell ref="L3:M3"/>
    <mergeCell ref="B3:C3"/>
    <mergeCell ref="D3:E3"/>
    <mergeCell ref="F3:G3"/>
    <mergeCell ref="H3:I3"/>
    <mergeCell ref="J3:K3"/>
  </mergeCells>
  <conditionalFormatting sqref="C5:C19">
    <cfRule type="colorScale" priority="12">
      <colorScale>
        <cfvo type="min"/>
        <cfvo type="max"/>
        <color rgb="FFFCFCFF"/>
        <color rgb="FFF8696B"/>
      </colorScale>
    </cfRule>
  </conditionalFormatting>
  <conditionalFormatting sqref="E5:E19">
    <cfRule type="colorScale" priority="11">
      <colorScale>
        <cfvo type="min"/>
        <cfvo type="max"/>
        <color rgb="FFFCFCFF"/>
        <color rgb="FFF8696B"/>
      </colorScale>
    </cfRule>
  </conditionalFormatting>
  <conditionalFormatting sqref="G5:G19">
    <cfRule type="colorScale" priority="10">
      <colorScale>
        <cfvo type="min"/>
        <cfvo type="max"/>
        <color rgb="FFFCFCFF"/>
        <color rgb="FFF8696B"/>
      </colorScale>
    </cfRule>
  </conditionalFormatting>
  <conditionalFormatting sqref="I5:I19">
    <cfRule type="colorScale" priority="9">
      <colorScale>
        <cfvo type="min"/>
        <cfvo type="max"/>
        <color rgb="FFFCFCFF"/>
        <color rgb="FFF8696B"/>
      </colorScale>
    </cfRule>
  </conditionalFormatting>
  <conditionalFormatting sqref="K5:K19">
    <cfRule type="colorScale" priority="8">
      <colorScale>
        <cfvo type="min"/>
        <cfvo type="max"/>
        <color rgb="FFFCFCFF"/>
        <color rgb="FFF8696B"/>
      </colorScale>
    </cfRule>
  </conditionalFormatting>
  <conditionalFormatting sqref="M5:M19">
    <cfRule type="colorScale" priority="3">
      <colorScale>
        <cfvo type="min"/>
        <cfvo type="max"/>
        <color rgb="FFFCFCFF"/>
        <color rgb="FFF8696B"/>
      </colorScale>
    </cfRule>
  </conditionalFormatting>
  <conditionalFormatting sqref="O5:O19">
    <cfRule type="colorScale" priority="2">
      <colorScale>
        <cfvo type="min"/>
        <cfvo type="max"/>
        <color rgb="FFFCFCFF"/>
        <color rgb="FFF8696B"/>
      </colorScale>
    </cfRule>
  </conditionalFormatting>
  <conditionalFormatting sqref="Q5:Q19">
    <cfRule type="colorScale" priority="1">
      <colorScale>
        <cfvo type="min"/>
        <cfvo type="max"/>
        <color rgb="FFFCFCFF"/>
        <color rgb="FFF8696B"/>
      </colorScale>
    </cfRule>
  </conditionalFormatting>
  <pageMargins left="0.31496062992125984" right="0.31496062992125984" top="0.74803149606299213" bottom="0.74803149606299213" header="0.31496062992125984" footer="0.31496062992125984"/>
  <pageSetup paperSize="9" scale="67" orientation="landscape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showGridLines="0" zoomScaleNormal="100" workbookViewId="0"/>
  </sheetViews>
  <sheetFormatPr defaultRowHeight="15"/>
  <cols>
    <col min="1" max="1" width="48.42578125" style="16" customWidth="1"/>
    <col min="2" max="2" width="106.42578125" style="17" customWidth="1"/>
    <col min="3" max="3" width="20" style="31" customWidth="1"/>
    <col min="4" max="4" width="12.140625" style="15" bestFit="1" customWidth="1"/>
  </cols>
  <sheetData>
    <row r="1" spans="1:4" ht="30" customHeight="1"/>
    <row r="2" spans="1:4" ht="15.75">
      <c r="A2" s="73" t="s">
        <v>545</v>
      </c>
    </row>
    <row r="3" spans="1:4" ht="21.95" customHeight="1">
      <c r="A3" s="56" t="s">
        <v>47</v>
      </c>
      <c r="B3" s="67" t="s">
        <v>48</v>
      </c>
      <c r="C3" s="57" t="s">
        <v>49</v>
      </c>
      <c r="D3" s="56" t="s">
        <v>200</v>
      </c>
    </row>
    <row r="4" spans="1:4" s="50" customFormat="1" ht="21.75" customHeight="1">
      <c r="A4" s="109" t="s">
        <v>402</v>
      </c>
      <c r="B4" s="69" t="s">
        <v>402</v>
      </c>
      <c r="C4" s="57">
        <v>711346177</v>
      </c>
      <c r="D4" s="66">
        <v>0.21519337514781148</v>
      </c>
    </row>
    <row r="5" spans="1:4" s="50" customFormat="1" ht="17.25" customHeight="1">
      <c r="A5" s="58" t="s">
        <v>402</v>
      </c>
      <c r="B5" s="59" t="s">
        <v>1</v>
      </c>
      <c r="C5" s="60">
        <v>311265992</v>
      </c>
      <c r="D5" s="61">
        <v>0.43757315645206596</v>
      </c>
    </row>
    <row r="6" spans="1:4" s="50" customFormat="1" ht="17.25" customHeight="1">
      <c r="A6" s="58" t="s">
        <v>402</v>
      </c>
      <c r="B6" s="59" t="s">
        <v>546</v>
      </c>
      <c r="C6" s="60">
        <v>154681225</v>
      </c>
      <c r="D6" s="61">
        <v>0.21744859254371166</v>
      </c>
    </row>
    <row r="7" spans="1:4" s="50" customFormat="1" ht="17.25" customHeight="1">
      <c r="A7" s="58" t="s">
        <v>402</v>
      </c>
      <c r="B7" s="59" t="s">
        <v>547</v>
      </c>
      <c r="C7" s="60">
        <v>51496923</v>
      </c>
      <c r="D7" s="61">
        <v>7.2393617432767898E-2</v>
      </c>
    </row>
    <row r="8" spans="1:4" s="50" customFormat="1" ht="17.25" customHeight="1">
      <c r="A8" s="58" t="s">
        <v>402</v>
      </c>
      <c r="B8" s="59" t="s">
        <v>403</v>
      </c>
      <c r="C8" s="60">
        <v>24711163</v>
      </c>
      <c r="D8" s="61">
        <v>3.4738589731677157E-2</v>
      </c>
    </row>
    <row r="9" spans="1:4" s="50" customFormat="1" ht="17.25" customHeight="1">
      <c r="A9" s="58" t="s">
        <v>402</v>
      </c>
      <c r="B9" s="59" t="s">
        <v>404</v>
      </c>
      <c r="C9" s="60">
        <v>21206237</v>
      </c>
      <c r="D9" s="61">
        <v>2.9811416277562983E-2</v>
      </c>
    </row>
    <row r="10" spans="1:4" s="50" customFormat="1" ht="17.25" customHeight="1">
      <c r="A10" s="58" t="s">
        <v>402</v>
      </c>
      <c r="B10" s="59" t="s">
        <v>548</v>
      </c>
      <c r="C10" s="60">
        <v>19080088</v>
      </c>
      <c r="D10" s="61">
        <v>2.6822507264279569E-2</v>
      </c>
    </row>
    <row r="11" spans="1:4" s="50" customFormat="1" ht="17.25" customHeight="1">
      <c r="A11" s="58" t="s">
        <v>402</v>
      </c>
      <c r="B11" s="59" t="s">
        <v>549</v>
      </c>
      <c r="C11" s="60">
        <v>19071265</v>
      </c>
      <c r="D11" s="61">
        <v>2.6810104020563254E-2</v>
      </c>
    </row>
    <row r="12" spans="1:4" s="50" customFormat="1" ht="17.25" customHeight="1">
      <c r="A12" s="58" t="s">
        <v>402</v>
      </c>
      <c r="B12" s="59" t="s">
        <v>266</v>
      </c>
      <c r="C12" s="60">
        <v>18848034</v>
      </c>
      <c r="D12" s="61">
        <v>2.6496289161894237E-2</v>
      </c>
    </row>
    <row r="13" spans="1:4" s="50" customFormat="1" ht="17.25" customHeight="1">
      <c r="A13" s="58" t="s">
        <v>402</v>
      </c>
      <c r="B13" s="59" t="s">
        <v>2</v>
      </c>
      <c r="C13" s="60">
        <v>15834824</v>
      </c>
      <c r="D13" s="61">
        <v>2.2260362833158236E-2</v>
      </c>
    </row>
    <row r="14" spans="1:4" s="50" customFormat="1" ht="17.25" customHeight="1">
      <c r="A14" s="58" t="s">
        <v>402</v>
      </c>
      <c r="B14" s="59" t="s">
        <v>262</v>
      </c>
      <c r="C14" s="60">
        <v>12854496</v>
      </c>
      <c r="D14" s="61">
        <v>1.8070661536710556E-2</v>
      </c>
    </row>
    <row r="15" spans="1:4" s="50" customFormat="1" ht="17.25" customHeight="1">
      <c r="A15" s="58" t="s">
        <v>402</v>
      </c>
      <c r="B15" s="59" t="s">
        <v>550</v>
      </c>
      <c r="C15" s="60">
        <v>9507225</v>
      </c>
      <c r="D15" s="61">
        <v>1.3365117164325464E-2</v>
      </c>
    </row>
    <row r="16" spans="1:4" s="50" customFormat="1" ht="17.25" customHeight="1">
      <c r="A16" s="58" t="s">
        <v>402</v>
      </c>
      <c r="B16" s="59" t="s">
        <v>263</v>
      </c>
      <c r="C16" s="60">
        <v>8059760</v>
      </c>
      <c r="D16" s="61">
        <v>1.1330292142696086E-2</v>
      </c>
    </row>
    <row r="17" spans="1:4" s="50" customFormat="1" ht="17.25" customHeight="1">
      <c r="A17" s="58" t="s">
        <v>402</v>
      </c>
      <c r="B17" s="59" t="s">
        <v>551</v>
      </c>
      <c r="C17" s="60">
        <v>7438116</v>
      </c>
      <c r="D17" s="61">
        <v>1.0456394144647241E-2</v>
      </c>
    </row>
    <row r="18" spans="1:4" s="50" customFormat="1" ht="17.25" customHeight="1">
      <c r="A18" s="58" t="s">
        <v>402</v>
      </c>
      <c r="B18" s="59" t="s">
        <v>552</v>
      </c>
      <c r="C18" s="60">
        <v>6956738</v>
      </c>
      <c r="D18" s="61">
        <v>9.7796800277173621E-3</v>
      </c>
    </row>
    <row r="19" spans="1:4" s="50" customFormat="1" ht="17.25" customHeight="1">
      <c r="A19" s="58" t="s">
        <v>402</v>
      </c>
      <c r="B19" s="59" t="s">
        <v>553</v>
      </c>
      <c r="C19" s="60">
        <v>6778587</v>
      </c>
      <c r="D19" s="61">
        <v>9.529237970445999E-3</v>
      </c>
    </row>
    <row r="20" spans="1:4" s="50" customFormat="1" ht="17.25" customHeight="1">
      <c r="A20" s="58" t="s">
        <v>402</v>
      </c>
      <c r="B20" s="59" t="s">
        <v>264</v>
      </c>
      <c r="C20" s="60">
        <v>5299394</v>
      </c>
      <c r="D20" s="61">
        <v>7.4498101927663839E-3</v>
      </c>
    </row>
    <row r="21" spans="1:4" s="50" customFormat="1" ht="17.25" customHeight="1">
      <c r="A21" s="58" t="s">
        <v>402</v>
      </c>
      <c r="B21" s="59" t="s">
        <v>3</v>
      </c>
      <c r="C21" s="60">
        <v>4387730</v>
      </c>
      <c r="D21" s="61">
        <v>6.1682063415377008E-3</v>
      </c>
    </row>
    <row r="22" spans="1:4" s="50" customFormat="1" ht="17.25" customHeight="1">
      <c r="A22" s="58" t="s">
        <v>402</v>
      </c>
      <c r="B22" s="59" t="s">
        <v>282</v>
      </c>
      <c r="C22" s="60">
        <v>2733425</v>
      </c>
      <c r="D22" s="61">
        <v>3.8426086881183873E-3</v>
      </c>
    </row>
    <row r="23" spans="1:4" s="50" customFormat="1" ht="17.25" customHeight="1">
      <c r="A23" s="58" t="s">
        <v>402</v>
      </c>
      <c r="B23" s="59" t="s">
        <v>4</v>
      </c>
      <c r="C23" s="60">
        <v>11134955</v>
      </c>
      <c r="D23" s="61">
        <v>1.5653356073353861E-2</v>
      </c>
    </row>
    <row r="24" spans="1:4" s="50" customFormat="1" ht="21.75" customHeight="1">
      <c r="A24" s="68" t="s">
        <v>5</v>
      </c>
      <c r="B24" s="69" t="s">
        <v>5</v>
      </c>
      <c r="C24" s="57">
        <v>1030393502</v>
      </c>
      <c r="D24" s="66">
        <v>0.31171019483211931</v>
      </c>
    </row>
    <row r="25" spans="1:4" s="50" customFormat="1" ht="17.25" customHeight="1">
      <c r="A25" s="62" t="s">
        <v>5</v>
      </c>
      <c r="B25" s="63" t="s">
        <v>259</v>
      </c>
      <c r="C25" s="64">
        <v>593710890</v>
      </c>
      <c r="D25" s="61">
        <v>0.57619820859468118</v>
      </c>
    </row>
    <row r="26" spans="1:4" s="50" customFormat="1" ht="17.25" customHeight="1">
      <c r="A26" s="62" t="s">
        <v>5</v>
      </c>
      <c r="B26" s="63" t="s">
        <v>6</v>
      </c>
      <c r="C26" s="64">
        <v>180391720</v>
      </c>
      <c r="D26" s="61">
        <v>0.17507070808371616</v>
      </c>
    </row>
    <row r="27" spans="1:4" s="50" customFormat="1" ht="17.25" customHeight="1">
      <c r="A27" s="62" t="s">
        <v>5</v>
      </c>
      <c r="B27" s="63" t="s">
        <v>172</v>
      </c>
      <c r="C27" s="64">
        <v>49200756</v>
      </c>
      <c r="D27" s="61">
        <v>4.7749482022645749E-2</v>
      </c>
    </row>
    <row r="28" spans="1:4" s="50" customFormat="1" ht="17.25" customHeight="1">
      <c r="A28" s="62" t="s">
        <v>5</v>
      </c>
      <c r="B28" s="63" t="s">
        <v>554</v>
      </c>
      <c r="C28" s="64">
        <v>30280000</v>
      </c>
      <c r="D28" s="61">
        <v>2.9386831284578502E-2</v>
      </c>
    </row>
    <row r="29" spans="1:4" s="50" customFormat="1" ht="17.25" customHeight="1">
      <c r="A29" s="62" t="s">
        <v>5</v>
      </c>
      <c r="B29" s="63" t="s">
        <v>555</v>
      </c>
      <c r="C29" s="64">
        <v>30242313</v>
      </c>
      <c r="D29" s="61">
        <v>2.9350255937464171E-2</v>
      </c>
    </row>
    <row r="30" spans="1:4" s="50" customFormat="1" ht="17.25" customHeight="1">
      <c r="A30" s="62" t="s">
        <v>5</v>
      </c>
      <c r="B30" s="63" t="s">
        <v>173</v>
      </c>
      <c r="C30" s="64">
        <v>23938700</v>
      </c>
      <c r="D30" s="61">
        <v>2.3232580517573955E-2</v>
      </c>
    </row>
    <row r="31" spans="1:4" s="50" customFormat="1" ht="17.25" customHeight="1">
      <c r="A31" s="62" t="s">
        <v>5</v>
      </c>
      <c r="B31" s="63" t="s">
        <v>556</v>
      </c>
      <c r="C31" s="64">
        <v>23706200</v>
      </c>
      <c r="D31" s="61">
        <v>2.3006938566660331E-2</v>
      </c>
    </row>
    <row r="32" spans="1:4" s="50" customFormat="1" ht="17.25" customHeight="1">
      <c r="A32" s="62" t="s">
        <v>5</v>
      </c>
      <c r="B32" s="63" t="s">
        <v>261</v>
      </c>
      <c r="C32" s="64">
        <v>17982903</v>
      </c>
      <c r="D32" s="61">
        <v>1.7452461574238461E-2</v>
      </c>
    </row>
    <row r="33" spans="1:4" s="50" customFormat="1" ht="17.25" customHeight="1">
      <c r="A33" s="62" t="s">
        <v>5</v>
      </c>
      <c r="B33" s="63" t="s">
        <v>175</v>
      </c>
      <c r="C33" s="64">
        <v>13541191</v>
      </c>
      <c r="D33" s="61">
        <v>1.3141766687888138E-2</v>
      </c>
    </row>
    <row r="34" spans="1:4" s="50" customFormat="1" ht="17.25" customHeight="1">
      <c r="A34" s="62" t="s">
        <v>5</v>
      </c>
      <c r="B34" s="63" t="s">
        <v>260</v>
      </c>
      <c r="C34" s="64">
        <v>10873850</v>
      </c>
      <c r="D34" s="61">
        <v>1.0553104206202573E-2</v>
      </c>
    </row>
    <row r="35" spans="1:4" s="50" customFormat="1" ht="17.25" customHeight="1">
      <c r="A35" s="62" t="s">
        <v>5</v>
      </c>
      <c r="B35" s="59" t="s">
        <v>174</v>
      </c>
      <c r="C35" s="64">
        <v>9842179</v>
      </c>
      <c r="D35" s="61">
        <v>9.5518643905423226E-3</v>
      </c>
    </row>
    <row r="36" spans="1:4" s="50" customFormat="1" ht="17.25" customHeight="1">
      <c r="A36" s="62" t="s">
        <v>5</v>
      </c>
      <c r="B36" s="63" t="s">
        <v>557</v>
      </c>
      <c r="C36" s="64">
        <v>9222826</v>
      </c>
      <c r="D36" s="61">
        <v>8.9507804368898283E-3</v>
      </c>
    </row>
    <row r="37" spans="1:4" s="50" customFormat="1" ht="17.25" customHeight="1">
      <c r="A37" s="62" t="s">
        <v>5</v>
      </c>
      <c r="B37" s="63" t="s">
        <v>558</v>
      </c>
      <c r="C37" s="64">
        <v>8586241</v>
      </c>
      <c r="D37" s="61">
        <v>8.3329727752883293E-3</v>
      </c>
    </row>
    <row r="38" spans="1:4" s="50" customFormat="1" ht="17.25" customHeight="1">
      <c r="A38" s="62" t="s">
        <v>5</v>
      </c>
      <c r="B38" s="63" t="s">
        <v>559</v>
      </c>
      <c r="C38" s="64">
        <v>4476160</v>
      </c>
      <c r="D38" s="61"/>
    </row>
    <row r="39" spans="1:4" s="50" customFormat="1" ht="17.25" customHeight="1">
      <c r="A39" s="62" t="s">
        <v>5</v>
      </c>
      <c r="B39" s="63" t="s">
        <v>7</v>
      </c>
      <c r="C39" s="64">
        <v>4168396</v>
      </c>
      <c r="D39" s="61">
        <v>4.045440884389428E-3</v>
      </c>
    </row>
    <row r="40" spans="1:4" s="50" customFormat="1" ht="17.25" customHeight="1">
      <c r="A40" s="62" t="s">
        <v>5</v>
      </c>
      <c r="B40" s="63" t="s">
        <v>4</v>
      </c>
      <c r="C40" s="64">
        <v>20229177</v>
      </c>
      <c r="D40" s="61">
        <v>1.9632477263040814E-2</v>
      </c>
    </row>
    <row r="41" spans="1:4" s="50" customFormat="1" ht="21.75" customHeight="1">
      <c r="A41" s="68" t="s">
        <v>8</v>
      </c>
      <c r="B41" s="68" t="s">
        <v>8</v>
      </c>
      <c r="C41" s="69">
        <v>529159335</v>
      </c>
      <c r="D41" s="66">
        <v>0.16007899806231959</v>
      </c>
    </row>
    <row r="42" spans="1:4" s="50" customFormat="1" ht="17.25" customHeight="1">
      <c r="A42" s="65" t="s">
        <v>8</v>
      </c>
      <c r="B42" s="59" t="s">
        <v>269</v>
      </c>
      <c r="C42" s="60">
        <v>207793009</v>
      </c>
      <c r="D42" s="61">
        <v>0.39268514274627697</v>
      </c>
    </row>
    <row r="43" spans="1:4" s="50" customFormat="1" ht="17.25" customHeight="1">
      <c r="A43" s="65" t="s">
        <v>8</v>
      </c>
      <c r="B43" s="59" t="s">
        <v>409</v>
      </c>
      <c r="C43" s="60">
        <v>107400364</v>
      </c>
      <c r="D43" s="61">
        <v>0.20296412988726731</v>
      </c>
    </row>
    <row r="44" spans="1:4" s="50" customFormat="1" ht="17.25" customHeight="1">
      <c r="A44" s="65" t="s">
        <v>8</v>
      </c>
      <c r="B44" s="59" t="s">
        <v>9</v>
      </c>
      <c r="C44" s="60">
        <v>45595606</v>
      </c>
      <c r="D44" s="61">
        <v>8.6166118566159286E-2</v>
      </c>
    </row>
    <row r="45" spans="1:4" s="50" customFormat="1" ht="17.25" customHeight="1">
      <c r="A45" s="65" t="s">
        <v>8</v>
      </c>
      <c r="B45" s="59" t="s">
        <v>267</v>
      </c>
      <c r="C45" s="60">
        <v>37616278</v>
      </c>
      <c r="D45" s="61">
        <v>7.1086864601944522E-2</v>
      </c>
    </row>
    <row r="46" spans="1:4" s="50" customFormat="1" ht="17.25" customHeight="1">
      <c r="A46" s="65" t="s">
        <v>8</v>
      </c>
      <c r="B46" s="59" t="s">
        <v>560</v>
      </c>
      <c r="C46" s="60">
        <v>29475889</v>
      </c>
      <c r="D46" s="61">
        <v>5.5703239176532714E-2</v>
      </c>
    </row>
    <row r="47" spans="1:4" s="50" customFormat="1" ht="17.25" customHeight="1">
      <c r="A47" s="65" t="s">
        <v>8</v>
      </c>
      <c r="B47" s="59" t="s">
        <v>50</v>
      </c>
      <c r="C47" s="60">
        <v>25545768</v>
      </c>
      <c r="D47" s="61">
        <v>4.8276135958179776E-2</v>
      </c>
    </row>
    <row r="48" spans="1:4" s="50" customFormat="1" ht="17.25" customHeight="1">
      <c r="A48" s="65" t="s">
        <v>8</v>
      </c>
      <c r="B48" s="59" t="s">
        <v>561</v>
      </c>
      <c r="C48" s="60">
        <v>14413600</v>
      </c>
      <c r="D48" s="61">
        <v>2.723867660767999E-2</v>
      </c>
    </row>
    <row r="49" spans="1:4" s="50" customFormat="1" ht="17.25" customHeight="1">
      <c r="A49" s="65" t="s">
        <v>8</v>
      </c>
      <c r="B49" s="59" t="s">
        <v>218</v>
      </c>
      <c r="C49" s="60">
        <v>13400733</v>
      </c>
      <c r="D49" s="61">
        <v>2.5324570717438065E-2</v>
      </c>
    </row>
    <row r="50" spans="1:4" s="50" customFormat="1" ht="17.25" customHeight="1">
      <c r="A50" s="65" t="s">
        <v>8</v>
      </c>
      <c r="B50" s="59" t="s">
        <v>270</v>
      </c>
      <c r="C50" s="60">
        <v>12229916</v>
      </c>
      <c r="D50" s="61">
        <v>2.3111972502573349E-2</v>
      </c>
    </row>
    <row r="51" spans="1:4" s="50" customFormat="1" ht="17.25" customHeight="1">
      <c r="A51" s="65" t="s">
        <v>8</v>
      </c>
      <c r="B51" s="59" t="s">
        <v>268</v>
      </c>
      <c r="C51" s="60">
        <v>11714042</v>
      </c>
      <c r="D51" s="61">
        <v>2.2137078995308663E-2</v>
      </c>
    </row>
    <row r="52" spans="1:4" s="50" customFormat="1" ht="17.25" customHeight="1">
      <c r="A52" s="65" t="s">
        <v>8</v>
      </c>
      <c r="B52" s="59" t="s">
        <v>408</v>
      </c>
      <c r="C52" s="60">
        <v>11015689</v>
      </c>
      <c r="D52" s="61">
        <v>2.0817338505423891E-2</v>
      </c>
    </row>
    <row r="53" spans="1:4" s="50" customFormat="1" ht="17.25" customHeight="1">
      <c r="A53" s="65" t="s">
        <v>8</v>
      </c>
      <c r="B53" s="59" t="s">
        <v>51</v>
      </c>
      <c r="C53" s="60">
        <v>7412684</v>
      </c>
      <c r="D53" s="61">
        <v>1.4008415820539195E-2</v>
      </c>
    </row>
    <row r="54" spans="1:4" s="50" customFormat="1" ht="17.25" customHeight="1">
      <c r="A54" s="65" t="s">
        <v>8</v>
      </c>
      <c r="B54" s="59" t="s">
        <v>562</v>
      </c>
      <c r="C54" s="60">
        <v>4101957</v>
      </c>
      <c r="D54" s="61">
        <v>7.7518371663990396E-3</v>
      </c>
    </row>
    <row r="55" spans="1:4" s="50" customFormat="1" ht="17.25" customHeight="1">
      <c r="A55" s="65" t="s">
        <v>8</v>
      </c>
      <c r="B55" s="59" t="s">
        <v>4</v>
      </c>
      <c r="C55" s="60">
        <v>1443800</v>
      </c>
      <c r="D55" s="61">
        <v>2.7284787482772083E-3</v>
      </c>
    </row>
    <row r="56" spans="1:4" s="50" customFormat="1" ht="21.75" customHeight="1">
      <c r="A56" s="68" t="s">
        <v>10</v>
      </c>
      <c r="B56" s="69" t="s">
        <v>10</v>
      </c>
      <c r="C56" s="57">
        <v>105567847</v>
      </c>
      <c r="D56" s="66">
        <v>3.1935929421629212E-2</v>
      </c>
    </row>
    <row r="57" spans="1:4" s="50" customFormat="1" ht="17.25" customHeight="1">
      <c r="A57" s="65" t="s">
        <v>10</v>
      </c>
      <c r="B57" s="59" t="s">
        <v>212</v>
      </c>
      <c r="C57" s="60">
        <v>66147461</v>
      </c>
      <c r="D57" s="61">
        <v>0.62658719373143978</v>
      </c>
    </row>
    <row r="58" spans="1:4" s="50" customFormat="1" ht="17.25" customHeight="1">
      <c r="A58" s="65" t="s">
        <v>10</v>
      </c>
      <c r="B58" s="59" t="s">
        <v>176</v>
      </c>
      <c r="C58" s="60">
        <v>6770176</v>
      </c>
      <c r="D58" s="61">
        <v>6.413104171765481E-2</v>
      </c>
    </row>
    <row r="59" spans="1:4" s="50" customFormat="1" ht="17.25" customHeight="1">
      <c r="A59" s="65" t="s">
        <v>10</v>
      </c>
      <c r="B59" s="59" t="s">
        <v>213</v>
      </c>
      <c r="C59" s="60">
        <v>5210359</v>
      </c>
      <c r="D59" s="61">
        <v>4.9355548569632188E-2</v>
      </c>
    </row>
    <row r="60" spans="1:4" s="50" customFormat="1" ht="17.25" customHeight="1">
      <c r="A60" s="65" t="s">
        <v>10</v>
      </c>
      <c r="B60" s="59" t="s">
        <v>52</v>
      </c>
      <c r="C60" s="60">
        <v>4518472</v>
      </c>
      <c r="D60" s="61">
        <v>4.2801592799368161E-2</v>
      </c>
    </row>
    <row r="61" spans="1:4" s="50" customFormat="1" ht="17.25" customHeight="1">
      <c r="A61" s="65" t="s">
        <v>10</v>
      </c>
      <c r="B61" s="59" t="s">
        <v>399</v>
      </c>
      <c r="C61" s="60">
        <v>4317387</v>
      </c>
      <c r="D61" s="61">
        <v>4.0896798814131351E-2</v>
      </c>
    </row>
    <row r="62" spans="1:4" s="50" customFormat="1" ht="17.25" customHeight="1">
      <c r="A62" s="65" t="s">
        <v>10</v>
      </c>
      <c r="B62" s="59" t="s">
        <v>12</v>
      </c>
      <c r="C62" s="60">
        <v>3369188</v>
      </c>
      <c r="D62" s="61">
        <v>3.1914906818171634E-2</v>
      </c>
    </row>
    <row r="63" spans="1:4" s="50" customFormat="1" ht="17.25" customHeight="1">
      <c r="A63" s="65" t="s">
        <v>10</v>
      </c>
      <c r="B63" s="59" t="s">
        <v>563</v>
      </c>
      <c r="C63" s="60">
        <v>2690980</v>
      </c>
      <c r="D63" s="61">
        <v>2.5490526485777435E-2</v>
      </c>
    </row>
    <row r="64" spans="1:4" s="50" customFormat="1" ht="17.25" customHeight="1">
      <c r="A64" s="65" t="s">
        <v>10</v>
      </c>
      <c r="B64" s="59" t="s">
        <v>564</v>
      </c>
      <c r="C64" s="60">
        <v>2102768</v>
      </c>
      <c r="D64" s="61">
        <v>1.9918640568657234E-2</v>
      </c>
    </row>
    <row r="65" spans="1:4" s="50" customFormat="1" ht="17.25" customHeight="1">
      <c r="A65" s="65" t="s">
        <v>10</v>
      </c>
      <c r="B65" s="59" t="s">
        <v>401</v>
      </c>
      <c r="C65" s="60">
        <v>1255940</v>
      </c>
      <c r="D65" s="61">
        <v>1.1896993598818019E-2</v>
      </c>
    </row>
    <row r="66" spans="1:4" s="50" customFormat="1" ht="17.25" customHeight="1">
      <c r="A66" s="65" t="s">
        <v>10</v>
      </c>
      <c r="B66" s="59" t="s">
        <v>400</v>
      </c>
      <c r="C66" s="60">
        <v>1024528</v>
      </c>
      <c r="D66" s="61">
        <v>9.7049246443379686E-3</v>
      </c>
    </row>
    <row r="67" spans="1:4" s="50" customFormat="1" ht="17.25" customHeight="1">
      <c r="A67" s="65" t="s">
        <v>10</v>
      </c>
      <c r="B67" s="59" t="s">
        <v>565</v>
      </c>
      <c r="C67" s="60">
        <v>1021800</v>
      </c>
      <c r="D67" s="61">
        <v>9.6790834428971545E-3</v>
      </c>
    </row>
    <row r="68" spans="1:4" s="50" customFormat="1" ht="17.25" customHeight="1">
      <c r="A68" s="65" t="s">
        <v>10</v>
      </c>
      <c r="B68" s="59" t="s">
        <v>214</v>
      </c>
      <c r="C68" s="60">
        <v>701033</v>
      </c>
      <c r="D68" s="61">
        <v>6.6405919976752015E-3</v>
      </c>
    </row>
    <row r="69" spans="1:4" s="50" customFormat="1" ht="17.25" customHeight="1">
      <c r="A69" s="65" t="s">
        <v>10</v>
      </c>
      <c r="B69" s="59" t="s">
        <v>4</v>
      </c>
      <c r="C69" s="60">
        <v>6437755</v>
      </c>
      <c r="D69" s="61">
        <v>6.0982156811438995E-2</v>
      </c>
    </row>
    <row r="70" spans="1:4" s="50" customFormat="1" ht="21.75" customHeight="1">
      <c r="A70" s="68" t="s">
        <v>13</v>
      </c>
      <c r="B70" s="69" t="s">
        <v>13</v>
      </c>
      <c r="C70" s="57">
        <v>143921828</v>
      </c>
      <c r="D70" s="66">
        <v>4.3538610209980504E-2</v>
      </c>
    </row>
    <row r="71" spans="1:4" s="50" customFormat="1" ht="17.25" customHeight="1">
      <c r="A71" s="65" t="s">
        <v>13</v>
      </c>
      <c r="B71" s="59" t="s">
        <v>566</v>
      </c>
      <c r="C71" s="60">
        <v>51403274</v>
      </c>
      <c r="D71" s="61">
        <v>0.35716106941054138</v>
      </c>
    </row>
    <row r="72" spans="1:4" s="50" customFormat="1" ht="17.25" customHeight="1">
      <c r="A72" s="65" t="s">
        <v>13</v>
      </c>
      <c r="B72" s="59" t="s">
        <v>14</v>
      </c>
      <c r="C72" s="60">
        <v>24147974</v>
      </c>
      <c r="D72" s="61">
        <v>0.16778534802934827</v>
      </c>
    </row>
    <row r="73" spans="1:4" s="50" customFormat="1" ht="17.25" customHeight="1">
      <c r="A73" s="65" t="s">
        <v>13</v>
      </c>
      <c r="B73" s="59" t="s">
        <v>271</v>
      </c>
      <c r="C73" s="60">
        <v>15006619</v>
      </c>
      <c r="D73" s="61">
        <v>0.10426923565756822</v>
      </c>
    </row>
    <row r="74" spans="1:4" s="50" customFormat="1" ht="17.25" customHeight="1">
      <c r="A74" s="65" t="s">
        <v>13</v>
      </c>
      <c r="B74" s="59" t="s">
        <v>396</v>
      </c>
      <c r="C74" s="60">
        <v>9835148</v>
      </c>
      <c r="D74" s="61">
        <v>6.8336736245456803E-2</v>
      </c>
    </row>
    <row r="75" spans="1:4" s="50" customFormat="1" ht="17.25" customHeight="1">
      <c r="A75" s="65" t="s">
        <v>13</v>
      </c>
      <c r="B75" s="59" t="s">
        <v>398</v>
      </c>
      <c r="C75" s="60">
        <v>7996739</v>
      </c>
      <c r="D75" s="61">
        <v>5.5563072753634007E-2</v>
      </c>
    </row>
    <row r="76" spans="1:4" s="50" customFormat="1" ht="17.25" customHeight="1">
      <c r="A76" s="65" t="s">
        <v>13</v>
      </c>
      <c r="B76" s="59" t="s">
        <v>272</v>
      </c>
      <c r="C76" s="60">
        <v>6327437</v>
      </c>
      <c r="D76" s="61">
        <v>4.396440128595365E-2</v>
      </c>
    </row>
    <row r="77" spans="1:4" s="50" customFormat="1" ht="17.25" customHeight="1">
      <c r="A77" s="65" t="s">
        <v>13</v>
      </c>
      <c r="B77" s="59" t="s">
        <v>397</v>
      </c>
      <c r="C77" s="60">
        <v>5750585</v>
      </c>
      <c r="D77" s="61">
        <v>3.9956308781736706E-2</v>
      </c>
    </row>
    <row r="78" spans="1:4" s="50" customFormat="1" ht="17.25" customHeight="1">
      <c r="A78" s="65" t="s">
        <v>13</v>
      </c>
      <c r="B78" s="59" t="s">
        <v>282</v>
      </c>
      <c r="C78" s="60">
        <v>4966197</v>
      </c>
      <c r="D78" s="61">
        <v>3.4506211246844366E-2</v>
      </c>
    </row>
    <row r="79" spans="1:4" s="50" customFormat="1" ht="17.25" customHeight="1">
      <c r="A79" s="65" t="s">
        <v>13</v>
      </c>
      <c r="B79" s="59" t="s">
        <v>210</v>
      </c>
      <c r="C79" s="60">
        <v>4962925</v>
      </c>
      <c r="D79" s="61">
        <v>3.4483476682911504E-2</v>
      </c>
    </row>
    <row r="80" spans="1:4" s="50" customFormat="1" ht="17.25" customHeight="1">
      <c r="A80" s="65" t="s">
        <v>13</v>
      </c>
      <c r="B80" s="59" t="s">
        <v>211</v>
      </c>
      <c r="C80" s="60">
        <v>4010222</v>
      </c>
      <c r="D80" s="61">
        <v>2.7863890111234552E-2</v>
      </c>
    </row>
    <row r="81" spans="1:4" s="50" customFormat="1" ht="17.25" customHeight="1">
      <c r="A81" s="65" t="s">
        <v>13</v>
      </c>
      <c r="B81" s="59" t="s">
        <v>53</v>
      </c>
      <c r="C81" s="60">
        <v>3532786</v>
      </c>
      <c r="D81" s="61">
        <v>2.454656148475268E-2</v>
      </c>
    </row>
    <row r="82" spans="1:4" s="50" customFormat="1" ht="17.25" customHeight="1">
      <c r="A82" s="65" t="s">
        <v>13</v>
      </c>
      <c r="B82" s="59" t="s">
        <v>567</v>
      </c>
      <c r="C82" s="60">
        <v>1986223</v>
      </c>
      <c r="D82" s="61">
        <v>1.3800707144992628E-2</v>
      </c>
    </row>
    <row r="83" spans="1:4" s="50" customFormat="1" ht="17.25" customHeight="1">
      <c r="A83" s="65" t="s">
        <v>13</v>
      </c>
      <c r="B83" s="59" t="s">
        <v>4</v>
      </c>
      <c r="C83" s="60">
        <v>3995699</v>
      </c>
      <c r="D83" s="61">
        <v>2.7762981165025225E-2</v>
      </c>
    </row>
    <row r="84" spans="1:4" s="50" customFormat="1" ht="21.75" customHeight="1">
      <c r="A84" s="68" t="s">
        <v>16</v>
      </c>
      <c r="B84" s="68" t="s">
        <v>16</v>
      </c>
      <c r="C84" s="70">
        <v>136949733</v>
      </c>
      <c r="D84" s="66">
        <v>4.1429442123594368E-2</v>
      </c>
    </row>
    <row r="85" spans="1:4" s="50" customFormat="1" ht="17.25" customHeight="1">
      <c r="A85" s="58" t="s">
        <v>16</v>
      </c>
      <c r="B85" s="63" t="s">
        <v>17</v>
      </c>
      <c r="C85" s="64">
        <v>22030289</v>
      </c>
      <c r="D85" s="61">
        <v>0.16086405221396086</v>
      </c>
    </row>
    <row r="86" spans="1:4" s="50" customFormat="1" ht="17.25" customHeight="1">
      <c r="A86" s="58" t="s">
        <v>16</v>
      </c>
      <c r="B86" s="63" t="s">
        <v>18</v>
      </c>
      <c r="C86" s="64">
        <v>20498872</v>
      </c>
      <c r="D86" s="61">
        <v>0.14968172300124163</v>
      </c>
    </row>
    <row r="87" spans="1:4" s="50" customFormat="1" ht="17.25" customHeight="1">
      <c r="A87" s="58" t="s">
        <v>16</v>
      </c>
      <c r="B87" s="63" t="s">
        <v>385</v>
      </c>
      <c r="C87" s="64">
        <v>16454824</v>
      </c>
      <c r="D87" s="61">
        <v>0.12015228974561053</v>
      </c>
    </row>
    <row r="88" spans="1:4" s="50" customFormat="1" ht="17.25" customHeight="1">
      <c r="A88" s="58" t="s">
        <v>16</v>
      </c>
      <c r="B88" s="63" t="s">
        <v>19</v>
      </c>
      <c r="C88" s="64">
        <v>13126609</v>
      </c>
      <c r="D88" s="61">
        <v>9.5849832726581513E-2</v>
      </c>
    </row>
    <row r="89" spans="1:4" s="50" customFormat="1" ht="17.25" customHeight="1">
      <c r="A89" s="58" t="s">
        <v>16</v>
      </c>
      <c r="B89" s="63" t="s">
        <v>388</v>
      </c>
      <c r="C89" s="64">
        <v>12971042</v>
      </c>
      <c r="D89" s="61">
        <v>9.4713890387796526E-2</v>
      </c>
    </row>
    <row r="90" spans="1:4" s="50" customFormat="1" ht="17.25" customHeight="1">
      <c r="A90" s="58" t="s">
        <v>16</v>
      </c>
      <c r="B90" s="63" t="s">
        <v>390</v>
      </c>
      <c r="C90" s="64">
        <v>11884519</v>
      </c>
      <c r="D90" s="61">
        <v>8.6780154584164104E-2</v>
      </c>
    </row>
    <row r="91" spans="1:4" s="50" customFormat="1" ht="17.25" customHeight="1">
      <c r="A91" s="58" t="s">
        <v>16</v>
      </c>
      <c r="B91" s="63" t="s">
        <v>20</v>
      </c>
      <c r="C91" s="64">
        <v>9224460</v>
      </c>
      <c r="D91" s="61">
        <v>6.7356538767403079E-2</v>
      </c>
    </row>
    <row r="92" spans="1:4" s="50" customFormat="1" ht="17.25" customHeight="1">
      <c r="A92" s="58" t="s">
        <v>16</v>
      </c>
      <c r="B92" s="63" t="s">
        <v>386</v>
      </c>
      <c r="C92" s="64">
        <v>7822011</v>
      </c>
      <c r="D92" s="61">
        <v>5.7115927345400518E-2</v>
      </c>
    </row>
    <row r="93" spans="1:4" s="50" customFormat="1" ht="17.25" customHeight="1">
      <c r="A93" s="58" t="s">
        <v>16</v>
      </c>
      <c r="B93" s="63" t="s">
        <v>387</v>
      </c>
      <c r="C93" s="64">
        <v>4623392</v>
      </c>
      <c r="D93" s="61">
        <v>3.3759773741216421E-2</v>
      </c>
    </row>
    <row r="94" spans="1:4" s="50" customFormat="1" ht="17.25" customHeight="1">
      <c r="A94" s="58" t="s">
        <v>16</v>
      </c>
      <c r="B94" s="63" t="s">
        <v>274</v>
      </c>
      <c r="C94" s="64">
        <v>3919265</v>
      </c>
      <c r="D94" s="61">
        <v>2.8618274122520559E-2</v>
      </c>
    </row>
    <row r="95" spans="1:4" s="50" customFormat="1" ht="17.25" customHeight="1">
      <c r="A95" s="58" t="s">
        <v>16</v>
      </c>
      <c r="B95" s="63" t="s">
        <v>389</v>
      </c>
      <c r="C95" s="64">
        <v>3895432</v>
      </c>
      <c r="D95" s="61">
        <v>2.844424676607438E-2</v>
      </c>
    </row>
    <row r="96" spans="1:4" s="50" customFormat="1" ht="17.25" customHeight="1">
      <c r="A96" s="58" t="s">
        <v>16</v>
      </c>
      <c r="B96" s="63" t="s">
        <v>22</v>
      </c>
      <c r="C96" s="64">
        <v>2253614</v>
      </c>
      <c r="D96" s="61">
        <v>1.6455775054340559E-2</v>
      </c>
    </row>
    <row r="97" spans="1:4" s="50" customFormat="1" ht="17.25" customHeight="1">
      <c r="A97" s="58" t="s">
        <v>16</v>
      </c>
      <c r="B97" s="63" t="s">
        <v>275</v>
      </c>
      <c r="C97" s="64">
        <v>1948166</v>
      </c>
      <c r="D97" s="61">
        <v>1.4225409260199141E-2</v>
      </c>
    </row>
    <row r="98" spans="1:4" s="50" customFormat="1" ht="17.25" customHeight="1">
      <c r="A98" s="58" t="s">
        <v>16</v>
      </c>
      <c r="B98" s="63" t="s">
        <v>21</v>
      </c>
      <c r="C98" s="64">
        <v>1926679</v>
      </c>
      <c r="D98" s="61">
        <v>1.4068512276690601E-2</v>
      </c>
    </row>
    <row r="99" spans="1:4" s="50" customFormat="1" ht="17.25" customHeight="1">
      <c r="A99" s="58" t="s">
        <v>16</v>
      </c>
      <c r="B99" s="59" t="s">
        <v>276</v>
      </c>
      <c r="C99" s="60">
        <v>1042820</v>
      </c>
      <c r="D99" s="61">
        <v>7.6146187156129761E-3</v>
      </c>
    </row>
    <row r="100" spans="1:4" s="50" customFormat="1" ht="17.25" customHeight="1">
      <c r="A100" s="58" t="s">
        <v>16</v>
      </c>
      <c r="B100" s="59" t="s">
        <v>4</v>
      </c>
      <c r="C100" s="64">
        <v>3327739</v>
      </c>
      <c r="D100" s="61">
        <v>2.42989812911866E-2</v>
      </c>
    </row>
    <row r="101" spans="1:4" s="50" customFormat="1" ht="21.75" customHeight="1">
      <c r="A101" s="68" t="s">
        <v>23</v>
      </c>
      <c r="B101" s="68" t="s">
        <v>23</v>
      </c>
      <c r="C101" s="57">
        <v>189755646</v>
      </c>
      <c r="D101" s="66">
        <v>5.7404059003037716E-2</v>
      </c>
    </row>
    <row r="102" spans="1:4" s="50" customFormat="1" ht="17.25" customHeight="1">
      <c r="A102" s="65" t="s">
        <v>23</v>
      </c>
      <c r="B102" s="59" t="s">
        <v>24</v>
      </c>
      <c r="C102" s="60">
        <v>113534602</v>
      </c>
      <c r="D102" s="61">
        <v>0.59832002047517474</v>
      </c>
    </row>
    <row r="103" spans="1:4" s="50" customFormat="1" ht="17.25" customHeight="1">
      <c r="A103" s="65" t="s">
        <v>23</v>
      </c>
      <c r="B103" s="59" t="s">
        <v>568</v>
      </c>
      <c r="C103" s="60">
        <v>28941442</v>
      </c>
      <c r="D103" s="61">
        <v>0.15251953030161747</v>
      </c>
    </row>
    <row r="104" spans="1:4" s="50" customFormat="1" ht="17.25" customHeight="1">
      <c r="A104" s="65" t="s">
        <v>23</v>
      </c>
      <c r="B104" s="59" t="s">
        <v>217</v>
      </c>
      <c r="C104" s="60">
        <v>19690705</v>
      </c>
      <c r="D104" s="61">
        <v>0.10376874372423153</v>
      </c>
    </row>
    <row r="105" spans="1:4" s="50" customFormat="1" ht="17.25" customHeight="1">
      <c r="A105" s="65" t="s">
        <v>23</v>
      </c>
      <c r="B105" s="59" t="s">
        <v>25</v>
      </c>
      <c r="C105" s="60">
        <v>9120371</v>
      </c>
      <c r="D105" s="61">
        <v>4.8063766176422495E-2</v>
      </c>
    </row>
    <row r="106" spans="1:4" s="50" customFormat="1" ht="17.25" customHeight="1">
      <c r="A106" s="65" t="s">
        <v>23</v>
      </c>
      <c r="B106" s="59" t="s">
        <v>569</v>
      </c>
      <c r="C106" s="60">
        <v>6603569</v>
      </c>
      <c r="D106" s="61">
        <v>3.4800382171500707E-2</v>
      </c>
    </row>
    <row r="107" spans="1:4" s="50" customFormat="1" ht="17.25" customHeight="1">
      <c r="A107" s="65" t="s">
        <v>23</v>
      </c>
      <c r="B107" s="59" t="s">
        <v>215</v>
      </c>
      <c r="C107" s="60">
        <v>3120233</v>
      </c>
      <c r="D107" s="61">
        <v>1.644342640534659E-2</v>
      </c>
    </row>
    <row r="108" spans="1:4" s="50" customFormat="1" ht="17.25" customHeight="1">
      <c r="A108" s="65" t="s">
        <v>23</v>
      </c>
      <c r="B108" s="59" t="s">
        <v>570</v>
      </c>
      <c r="C108" s="60">
        <v>2739031</v>
      </c>
      <c r="D108" s="61">
        <v>1.4434516483372515E-2</v>
      </c>
    </row>
    <row r="109" spans="1:4" s="50" customFormat="1" ht="17.25" customHeight="1">
      <c r="A109" s="65" t="s">
        <v>23</v>
      </c>
      <c r="B109" s="59" t="s">
        <v>571</v>
      </c>
      <c r="C109" s="60">
        <v>1576981</v>
      </c>
      <c r="D109" s="61">
        <v>8.3105880285638516E-3</v>
      </c>
    </row>
    <row r="110" spans="1:4" s="50" customFormat="1" ht="17.25" customHeight="1">
      <c r="A110" s="65" t="s">
        <v>23</v>
      </c>
      <c r="B110" s="59" t="s">
        <v>279</v>
      </c>
      <c r="C110" s="60">
        <v>566097</v>
      </c>
      <c r="D110" s="61">
        <v>2.9832946314546022E-3</v>
      </c>
    </row>
    <row r="111" spans="1:4" s="50" customFormat="1" ht="17.25" customHeight="1">
      <c r="A111" s="65" t="s">
        <v>23</v>
      </c>
      <c r="B111" s="59" t="s">
        <v>280</v>
      </c>
      <c r="C111" s="60">
        <v>483459</v>
      </c>
      <c r="D111" s="61">
        <v>2.5477977082168086E-3</v>
      </c>
    </row>
    <row r="112" spans="1:4" s="50" customFormat="1" ht="17.25" customHeight="1">
      <c r="A112" s="65" t="s">
        <v>23</v>
      </c>
      <c r="B112" s="59" t="s">
        <v>216</v>
      </c>
      <c r="C112" s="60">
        <v>466131</v>
      </c>
      <c r="D112" s="61">
        <v>2.4564802672590834E-3</v>
      </c>
    </row>
    <row r="113" spans="1:4" s="50" customFormat="1" ht="17.25" customHeight="1">
      <c r="A113" s="65" t="s">
        <v>23</v>
      </c>
      <c r="B113" s="59" t="s">
        <v>4</v>
      </c>
      <c r="C113" s="114">
        <v>2913025</v>
      </c>
      <c r="D113" s="61">
        <v>1.5351453626839645E-2</v>
      </c>
    </row>
    <row r="114" spans="1:4" s="50" customFormat="1" ht="21.75" customHeight="1">
      <c r="A114" s="68" t="s">
        <v>27</v>
      </c>
      <c r="B114" s="69" t="s">
        <v>27</v>
      </c>
      <c r="C114" s="57">
        <v>80601250</v>
      </c>
      <c r="D114" s="66">
        <v>2.4383142258220837E-2</v>
      </c>
    </row>
    <row r="115" spans="1:4" s="50" customFormat="1" ht="17.25" customHeight="1">
      <c r="A115" s="65" t="s">
        <v>27</v>
      </c>
      <c r="B115" s="59" t="s">
        <v>28</v>
      </c>
      <c r="C115" s="60">
        <v>35178849</v>
      </c>
      <c r="D115" s="61">
        <v>0.43645537755307767</v>
      </c>
    </row>
    <row r="116" spans="1:4" s="50" customFormat="1" ht="17.25" customHeight="1">
      <c r="A116" s="65" t="s">
        <v>27</v>
      </c>
      <c r="B116" s="59" t="s">
        <v>29</v>
      </c>
      <c r="C116" s="60">
        <v>29799548</v>
      </c>
      <c r="D116" s="61">
        <v>0.36971570540159115</v>
      </c>
    </row>
    <row r="117" spans="1:4" s="50" customFormat="1" ht="17.25" customHeight="1">
      <c r="A117" s="65" t="s">
        <v>27</v>
      </c>
      <c r="B117" s="59" t="s">
        <v>206</v>
      </c>
      <c r="C117" s="60">
        <v>15622853</v>
      </c>
      <c r="D117" s="61">
        <v>0.19382891704533117</v>
      </c>
    </row>
    <row r="118" spans="1:4" s="50" customFormat="1" ht="21.75" customHeight="1">
      <c r="A118" s="68" t="s">
        <v>119</v>
      </c>
      <c r="B118" s="69" t="s">
        <v>119</v>
      </c>
      <c r="C118" s="57">
        <v>111502038</v>
      </c>
      <c r="D118" s="66">
        <v>3.3731115269745142E-2</v>
      </c>
    </row>
    <row r="119" spans="1:4" s="50" customFormat="1" ht="17.25" customHeight="1">
      <c r="A119" s="65" t="s">
        <v>119</v>
      </c>
      <c r="B119" s="59" t="s">
        <v>393</v>
      </c>
      <c r="C119" s="60">
        <v>36043824</v>
      </c>
      <c r="D119" s="61">
        <v>0.32325708701396111</v>
      </c>
    </row>
    <row r="120" spans="1:4" s="50" customFormat="1" ht="17.25" customHeight="1">
      <c r="A120" s="65" t="s">
        <v>119</v>
      </c>
      <c r="B120" s="59" t="s">
        <v>281</v>
      </c>
      <c r="C120" s="60">
        <v>30636071</v>
      </c>
      <c r="D120" s="61">
        <v>0.27475794657672536</v>
      </c>
    </row>
    <row r="121" spans="1:4" s="50" customFormat="1" ht="17.25" customHeight="1">
      <c r="A121" s="65" t="s">
        <v>119</v>
      </c>
      <c r="B121" s="59" t="s">
        <v>208</v>
      </c>
      <c r="C121" s="60">
        <v>8103242</v>
      </c>
      <c r="D121" s="61">
        <v>7.2673487815532123E-2</v>
      </c>
    </row>
    <row r="122" spans="1:4" s="50" customFormat="1" ht="17.25" customHeight="1">
      <c r="A122" s="65" t="s">
        <v>119</v>
      </c>
      <c r="B122" s="59" t="s">
        <v>30</v>
      </c>
      <c r="C122" s="60">
        <v>8090858</v>
      </c>
      <c r="D122" s="61">
        <v>7.2562422581011476E-2</v>
      </c>
    </row>
    <row r="123" spans="1:4" s="50" customFormat="1" ht="17.25" customHeight="1">
      <c r="A123" s="65" t="s">
        <v>119</v>
      </c>
      <c r="B123" s="59" t="s">
        <v>395</v>
      </c>
      <c r="C123" s="60">
        <v>6174258</v>
      </c>
      <c r="D123" s="61">
        <v>5.5373499092456049E-2</v>
      </c>
    </row>
    <row r="124" spans="1:4" s="50" customFormat="1" ht="17.25" customHeight="1">
      <c r="A124" s="65" t="s">
        <v>119</v>
      </c>
      <c r="B124" s="59" t="s">
        <v>273</v>
      </c>
      <c r="C124" s="60">
        <v>5987060</v>
      </c>
      <c r="D124" s="61">
        <v>5.3694623949384672E-2</v>
      </c>
    </row>
    <row r="125" spans="1:4" s="50" customFormat="1" ht="17.25" customHeight="1">
      <c r="A125" s="65" t="s">
        <v>119</v>
      </c>
      <c r="B125" s="59" t="s">
        <v>572</v>
      </c>
      <c r="C125" s="60">
        <v>5210107</v>
      </c>
      <c r="D125" s="61">
        <v>4.6726562970983543E-2</v>
      </c>
    </row>
    <row r="126" spans="1:4" s="50" customFormat="1" ht="17.25" customHeight="1">
      <c r="A126" s="65" t="s">
        <v>119</v>
      </c>
      <c r="B126" s="59" t="s">
        <v>207</v>
      </c>
      <c r="C126" s="60">
        <v>2820372</v>
      </c>
      <c r="D126" s="61">
        <v>2.5294353812618204E-2</v>
      </c>
    </row>
    <row r="127" spans="1:4" s="50" customFormat="1" ht="17.25" customHeight="1">
      <c r="A127" s="65" t="s">
        <v>119</v>
      </c>
      <c r="B127" s="59" t="s">
        <v>573</v>
      </c>
      <c r="C127" s="60">
        <v>2479307</v>
      </c>
      <c r="D127" s="61">
        <v>2.2235530798100749E-2</v>
      </c>
    </row>
    <row r="128" spans="1:4" s="50" customFormat="1" ht="17.25" customHeight="1">
      <c r="A128" s="65" t="s">
        <v>119</v>
      </c>
      <c r="B128" s="59" t="s">
        <v>282</v>
      </c>
      <c r="C128" s="60">
        <v>1742846</v>
      </c>
      <c r="D128" s="61">
        <v>1.5630620132701074E-2</v>
      </c>
    </row>
    <row r="129" spans="1:4" s="50" customFormat="1" ht="17.25" customHeight="1">
      <c r="A129" s="65" t="s">
        <v>119</v>
      </c>
      <c r="B129" s="59" t="s">
        <v>574</v>
      </c>
      <c r="C129" s="60">
        <v>1600722</v>
      </c>
      <c r="D129" s="61">
        <v>1.4355988721928115E-2</v>
      </c>
    </row>
    <row r="130" spans="1:4" s="50" customFormat="1" ht="17.25" customHeight="1">
      <c r="A130" s="65" t="s">
        <v>119</v>
      </c>
      <c r="B130" s="59" t="s">
        <v>394</v>
      </c>
      <c r="C130" s="60">
        <v>1337657</v>
      </c>
      <c r="D130" s="61">
        <v>1.199670449072868E-2</v>
      </c>
    </row>
    <row r="131" spans="1:4" s="50" customFormat="1" ht="17.25" customHeight="1">
      <c r="A131" s="65" t="s">
        <v>119</v>
      </c>
      <c r="B131" s="59" t="s">
        <v>4</v>
      </c>
      <c r="C131" s="60">
        <v>1275714</v>
      </c>
      <c r="D131" s="61">
        <v>1.144117204386883E-2</v>
      </c>
    </row>
    <row r="132" spans="1:4" s="50" customFormat="1" ht="21.75" customHeight="1">
      <c r="A132" s="68" t="s">
        <v>31</v>
      </c>
      <c r="B132" s="69" t="s">
        <v>31</v>
      </c>
      <c r="C132" s="57">
        <v>66548100</v>
      </c>
      <c r="D132" s="66">
        <v>2.0131843976542625E-2</v>
      </c>
    </row>
    <row r="133" spans="1:4" s="50" customFormat="1" ht="17.25" customHeight="1">
      <c r="A133" s="65" t="s">
        <v>31</v>
      </c>
      <c r="B133" s="59" t="s">
        <v>33</v>
      </c>
      <c r="C133" s="60">
        <v>40171643</v>
      </c>
      <c r="D133" s="61">
        <v>0.60364823338307183</v>
      </c>
    </row>
    <row r="134" spans="1:4" s="50" customFormat="1" ht="17.25" customHeight="1">
      <c r="A134" s="65" t="s">
        <v>31</v>
      </c>
      <c r="B134" s="59" t="s">
        <v>32</v>
      </c>
      <c r="C134" s="60">
        <v>17457516</v>
      </c>
      <c r="D134" s="61">
        <v>0.26232929264697263</v>
      </c>
    </row>
    <row r="135" spans="1:4" s="50" customFormat="1" ht="17.25" customHeight="1">
      <c r="A135" s="65" t="s">
        <v>31</v>
      </c>
      <c r="B135" s="59" t="s">
        <v>277</v>
      </c>
      <c r="C135" s="60">
        <v>7912287</v>
      </c>
      <c r="D135" s="61">
        <v>0.11889576111113616</v>
      </c>
    </row>
    <row r="136" spans="1:4" s="50" customFormat="1" ht="17.25" customHeight="1">
      <c r="A136" s="65" t="s">
        <v>31</v>
      </c>
      <c r="B136" s="59" t="s">
        <v>278</v>
      </c>
      <c r="C136" s="60">
        <v>510779</v>
      </c>
      <c r="D136" s="61">
        <v>7.6753355843367432E-3</v>
      </c>
    </row>
    <row r="137" spans="1:4" s="50" customFormat="1" ht="17.25" customHeight="1">
      <c r="A137" s="65" t="s">
        <v>31</v>
      </c>
      <c r="B137" s="59" t="s">
        <v>4</v>
      </c>
      <c r="C137" s="60">
        <v>495875</v>
      </c>
      <c r="D137" s="61">
        <v>7.4513772744826678E-3</v>
      </c>
    </row>
    <row r="138" spans="1:4" s="50" customFormat="1" ht="21.75" customHeight="1">
      <c r="A138" s="68" t="s">
        <v>54</v>
      </c>
      <c r="B138" s="68" t="s">
        <v>54</v>
      </c>
      <c r="C138" s="57">
        <v>66596307</v>
      </c>
      <c r="D138" s="66">
        <v>2.0146427350111171E-2</v>
      </c>
    </row>
    <row r="139" spans="1:4" s="50" customFormat="1" ht="17.25" customHeight="1">
      <c r="A139" s="65" t="s">
        <v>54</v>
      </c>
      <c r="B139" s="59" t="s">
        <v>177</v>
      </c>
      <c r="C139" s="60">
        <v>28706474</v>
      </c>
      <c r="D139" s="61">
        <v>0.43105204016793303</v>
      </c>
    </row>
    <row r="140" spans="1:4" s="50" customFormat="1" ht="17.25" customHeight="1">
      <c r="A140" s="65" t="s">
        <v>54</v>
      </c>
      <c r="B140" s="59" t="s">
        <v>34</v>
      </c>
      <c r="C140" s="60">
        <v>26540503</v>
      </c>
      <c r="D140" s="61">
        <v>0.39852814961646449</v>
      </c>
    </row>
    <row r="141" spans="1:4" s="50" customFormat="1" ht="17.25" customHeight="1">
      <c r="A141" s="65" t="s">
        <v>54</v>
      </c>
      <c r="B141" s="59" t="s">
        <v>178</v>
      </c>
      <c r="C141" s="60">
        <v>2787474</v>
      </c>
      <c r="D141" s="61">
        <v>4.185628491381662E-2</v>
      </c>
    </row>
    <row r="142" spans="1:4" s="50" customFormat="1" ht="17.25" customHeight="1">
      <c r="A142" s="65" t="s">
        <v>54</v>
      </c>
      <c r="B142" s="59" t="s">
        <v>392</v>
      </c>
      <c r="C142" s="60">
        <v>2176052</v>
      </c>
      <c r="D142" s="61">
        <v>3.2675265311633568E-2</v>
      </c>
    </row>
    <row r="143" spans="1:4" s="50" customFormat="1" ht="17.25" customHeight="1">
      <c r="A143" s="65" t="s">
        <v>54</v>
      </c>
      <c r="B143" s="59" t="s">
        <v>575</v>
      </c>
      <c r="C143" s="60">
        <v>1868165</v>
      </c>
      <c r="D143" s="61">
        <v>2.8052081026054491E-2</v>
      </c>
    </row>
    <row r="144" spans="1:4" s="50" customFormat="1" ht="17.25" customHeight="1">
      <c r="A144" s="65" t="s">
        <v>54</v>
      </c>
      <c r="B144" s="59" t="s">
        <v>391</v>
      </c>
      <c r="C144" s="60">
        <v>1007569</v>
      </c>
      <c r="D144" s="61">
        <v>1.5129502601398002E-2</v>
      </c>
    </row>
    <row r="145" spans="1:4" s="50" customFormat="1" ht="17.25" customHeight="1">
      <c r="A145" s="65" t="s">
        <v>54</v>
      </c>
      <c r="B145" s="59" t="s">
        <v>283</v>
      </c>
      <c r="C145" s="60">
        <v>956784</v>
      </c>
      <c r="D145" s="61">
        <v>1.4366922778465779E-2</v>
      </c>
    </row>
    <row r="146" spans="1:4" s="50" customFormat="1" ht="17.25" customHeight="1">
      <c r="A146" s="65" t="s">
        <v>54</v>
      </c>
      <c r="B146" s="59" t="s">
        <v>282</v>
      </c>
      <c r="C146" s="60">
        <v>766579</v>
      </c>
      <c r="D146" s="61">
        <v>1.1510833476096504E-2</v>
      </c>
    </row>
    <row r="147" spans="1:4" s="50" customFormat="1" ht="17.25" customHeight="1">
      <c r="A147" s="65" t="s">
        <v>54</v>
      </c>
      <c r="B147" s="59" t="s">
        <v>4</v>
      </c>
      <c r="C147" s="60">
        <v>1786707</v>
      </c>
      <c r="D147" s="61">
        <v>2.6828920108137529E-2</v>
      </c>
    </row>
    <row r="148" spans="1:4" s="50" customFormat="1" ht="21.75" customHeight="1">
      <c r="A148" s="68" t="s">
        <v>35</v>
      </c>
      <c r="B148" s="69" t="s">
        <v>35</v>
      </c>
      <c r="C148" s="57">
        <v>26450877</v>
      </c>
      <c r="D148" s="66">
        <v>8.0018051425468171E-3</v>
      </c>
    </row>
    <row r="149" spans="1:4" s="50" customFormat="1" ht="17.25" customHeight="1">
      <c r="A149" s="65" t="s">
        <v>35</v>
      </c>
      <c r="B149" s="59" t="s">
        <v>36</v>
      </c>
      <c r="C149" s="60">
        <v>11105675</v>
      </c>
      <c r="D149" s="61">
        <v>0.41986036984709429</v>
      </c>
    </row>
    <row r="150" spans="1:4" s="50" customFormat="1" ht="17.25" customHeight="1">
      <c r="A150" s="65" t="s">
        <v>35</v>
      </c>
      <c r="B150" s="59" t="s">
        <v>205</v>
      </c>
      <c r="C150" s="60">
        <v>6555904</v>
      </c>
      <c r="D150" s="61">
        <v>0.24785204664480501</v>
      </c>
    </row>
    <row r="151" spans="1:4" s="50" customFormat="1" ht="17.25" customHeight="1">
      <c r="A151" s="65" t="s">
        <v>35</v>
      </c>
      <c r="B151" s="59" t="s">
        <v>37</v>
      </c>
      <c r="C151" s="60">
        <v>5512735</v>
      </c>
      <c r="D151" s="61">
        <v>0.20841407262224235</v>
      </c>
    </row>
    <row r="152" spans="1:4" s="50" customFormat="1" ht="17.25" customHeight="1">
      <c r="A152" s="65" t="s">
        <v>35</v>
      </c>
      <c r="B152" s="59" t="s">
        <v>284</v>
      </c>
      <c r="C152" s="60">
        <v>1792915</v>
      </c>
      <c r="D152" s="61">
        <v>6.7782818694442526E-2</v>
      </c>
    </row>
    <row r="153" spans="1:4" s="50" customFormat="1" ht="17.25" customHeight="1">
      <c r="A153" s="65" t="s">
        <v>35</v>
      </c>
      <c r="B153" s="59" t="s">
        <v>4</v>
      </c>
      <c r="C153" s="60">
        <v>1483648</v>
      </c>
      <c r="D153" s="61">
        <v>5.6090692191415811E-2</v>
      </c>
    </row>
    <row r="154" spans="1:4" s="50" customFormat="1" ht="21.75" customHeight="1">
      <c r="A154" s="68" t="s">
        <v>38</v>
      </c>
      <c r="B154" s="68" t="s">
        <v>38</v>
      </c>
      <c r="C154" s="57">
        <v>29100957</v>
      </c>
      <c r="D154" s="66">
        <v>8.8034959058496919E-3</v>
      </c>
    </row>
    <row r="155" spans="1:4" s="50" customFormat="1" ht="17.25" customHeight="1">
      <c r="A155" s="65" t="s">
        <v>38</v>
      </c>
      <c r="B155" s="59" t="s">
        <v>221</v>
      </c>
      <c r="C155" s="60">
        <v>8959684</v>
      </c>
      <c r="D155" s="61">
        <v>0.30788279574448357</v>
      </c>
    </row>
    <row r="156" spans="1:4" s="50" customFormat="1" ht="17.25" customHeight="1">
      <c r="A156" s="65" t="s">
        <v>38</v>
      </c>
      <c r="B156" s="59" t="s">
        <v>179</v>
      </c>
      <c r="C156" s="60">
        <v>5365281</v>
      </c>
      <c r="D156" s="61">
        <v>0.1843678542942763</v>
      </c>
    </row>
    <row r="157" spans="1:4" s="50" customFormat="1" ht="17.25" customHeight="1">
      <c r="A157" s="65" t="s">
        <v>38</v>
      </c>
      <c r="B157" s="59" t="s">
        <v>40</v>
      </c>
      <c r="C157" s="60">
        <v>4831565</v>
      </c>
      <c r="D157" s="61">
        <v>0.16602770142576412</v>
      </c>
    </row>
    <row r="158" spans="1:4" s="50" customFormat="1" ht="17.25" customHeight="1">
      <c r="A158" s="65" t="s">
        <v>38</v>
      </c>
      <c r="B158" s="59" t="s">
        <v>39</v>
      </c>
      <c r="C158" s="60">
        <v>3814419</v>
      </c>
      <c r="D158" s="61">
        <v>0.13107538009832459</v>
      </c>
    </row>
    <row r="159" spans="1:4" s="50" customFormat="1" ht="17.25" customHeight="1">
      <c r="A159" s="65" t="s">
        <v>38</v>
      </c>
      <c r="B159" s="59" t="s">
        <v>405</v>
      </c>
      <c r="C159" s="60">
        <v>2068825</v>
      </c>
      <c r="D159" s="61">
        <v>7.1091304660530583E-2</v>
      </c>
    </row>
    <row r="160" spans="1:4" s="50" customFormat="1" ht="17.25" customHeight="1">
      <c r="A160" s="65" t="s">
        <v>38</v>
      </c>
      <c r="B160" s="59" t="s">
        <v>220</v>
      </c>
      <c r="C160" s="60">
        <v>2059442</v>
      </c>
      <c r="D160" s="61">
        <v>7.0768875401589021E-2</v>
      </c>
    </row>
    <row r="161" spans="1:4" s="50" customFormat="1" ht="17.25" customHeight="1">
      <c r="A161" s="65" t="s">
        <v>38</v>
      </c>
      <c r="B161" s="59" t="s">
        <v>219</v>
      </c>
      <c r="C161" s="60">
        <v>1442517</v>
      </c>
      <c r="D161" s="61">
        <v>4.9569400758882262E-2</v>
      </c>
    </row>
    <row r="162" spans="1:4" s="50" customFormat="1" ht="17.25" customHeight="1">
      <c r="A162" s="65" t="s">
        <v>38</v>
      </c>
      <c r="B162" s="59" t="s">
        <v>285</v>
      </c>
      <c r="C162" s="60">
        <v>440879</v>
      </c>
      <c r="D162" s="61">
        <v>1.5149982868260999E-2</v>
      </c>
    </row>
    <row r="163" spans="1:4" s="50" customFormat="1" ht="17.25" customHeight="1">
      <c r="A163" s="65" t="s">
        <v>38</v>
      </c>
      <c r="B163" s="59" t="s">
        <v>286</v>
      </c>
      <c r="C163" s="60">
        <v>118345</v>
      </c>
      <c r="D163" s="61">
        <v>4.0667047478885315E-3</v>
      </c>
    </row>
    <row r="164" spans="1:4" s="50" customFormat="1" ht="21.75" customHeight="1">
      <c r="A164" s="68" t="s">
        <v>41</v>
      </c>
      <c r="B164" s="69" t="s">
        <v>41</v>
      </c>
      <c r="C164" s="57">
        <v>57336043</v>
      </c>
      <c r="D164" s="66">
        <v>1.7345052254058926E-2</v>
      </c>
    </row>
    <row r="165" spans="1:4" s="50" customFormat="1" ht="17.25" customHeight="1">
      <c r="A165" s="65" t="s">
        <v>41</v>
      </c>
      <c r="B165" s="59" t="s">
        <v>287</v>
      </c>
      <c r="C165" s="60">
        <v>29131263</v>
      </c>
      <c r="D165" s="61">
        <v>0.50807941175849891</v>
      </c>
    </row>
    <row r="166" spans="1:4" s="50" customFormat="1" ht="17.25" customHeight="1">
      <c r="A166" s="65" t="s">
        <v>41</v>
      </c>
      <c r="B166" s="59" t="s">
        <v>42</v>
      </c>
      <c r="C166" s="60">
        <v>12300876</v>
      </c>
      <c r="D166" s="61">
        <v>0.21454002327994626</v>
      </c>
    </row>
    <row r="167" spans="1:4" s="50" customFormat="1" ht="17.25" customHeight="1">
      <c r="A167" s="65" t="s">
        <v>41</v>
      </c>
      <c r="B167" s="59" t="s">
        <v>407</v>
      </c>
      <c r="C167" s="60">
        <v>5392501</v>
      </c>
      <c r="D167" s="61">
        <v>9.4050805005849461E-2</v>
      </c>
    </row>
    <row r="168" spans="1:4" s="50" customFormat="1" ht="17.25" customHeight="1">
      <c r="A168" s="65" t="s">
        <v>41</v>
      </c>
      <c r="B168" s="59" t="s">
        <v>289</v>
      </c>
      <c r="C168" s="60">
        <v>4106850</v>
      </c>
      <c r="D168" s="61">
        <v>7.1627719408540277E-2</v>
      </c>
    </row>
    <row r="169" spans="1:4" s="50" customFormat="1" ht="17.25" customHeight="1">
      <c r="A169" s="65" t="s">
        <v>41</v>
      </c>
      <c r="B169" s="59" t="s">
        <v>288</v>
      </c>
      <c r="C169" s="60">
        <v>2113957</v>
      </c>
      <c r="D169" s="61">
        <v>3.6869600505915624E-2</v>
      </c>
    </row>
    <row r="170" spans="1:4" s="50" customFormat="1" ht="17.25" customHeight="1">
      <c r="A170" s="65" t="s">
        <v>41</v>
      </c>
      <c r="B170" s="59" t="s">
        <v>406</v>
      </c>
      <c r="C170" s="60">
        <v>1229441</v>
      </c>
      <c r="D170" s="61">
        <v>2.1442724954004934E-2</v>
      </c>
    </row>
    <row r="171" spans="1:4" s="50" customFormat="1" ht="17.25" customHeight="1">
      <c r="A171" s="65" t="s">
        <v>41</v>
      </c>
      <c r="B171" s="59" t="s">
        <v>576</v>
      </c>
      <c r="C171" s="60">
        <v>1153087</v>
      </c>
      <c r="D171" s="61">
        <v>2.011103207802464E-2</v>
      </c>
    </row>
    <row r="172" spans="1:4" s="50" customFormat="1" ht="17.25" customHeight="1">
      <c r="A172" s="65" t="s">
        <v>41</v>
      </c>
      <c r="B172" s="59" t="s">
        <v>577</v>
      </c>
      <c r="C172" s="60">
        <v>1082541</v>
      </c>
      <c r="D172" s="61">
        <v>1.8880636740139182E-2</v>
      </c>
    </row>
    <row r="173" spans="1:4" s="50" customFormat="1" ht="17.25" customHeight="1">
      <c r="A173" s="65" t="s">
        <v>41</v>
      </c>
      <c r="B173" s="59" t="s">
        <v>43</v>
      </c>
      <c r="C173" s="60">
        <v>750208</v>
      </c>
      <c r="D173" s="61">
        <v>1.3084404865539814E-2</v>
      </c>
    </row>
    <row r="174" spans="1:4" s="50" customFormat="1" ht="17.25" customHeight="1">
      <c r="A174" s="65" t="s">
        <v>41</v>
      </c>
      <c r="B174" s="59" t="s">
        <v>4</v>
      </c>
      <c r="C174" s="60">
        <v>75319</v>
      </c>
      <c r="D174" s="61">
        <v>1.3136414035408756E-3</v>
      </c>
    </row>
    <row r="175" spans="1:4" s="50" customFormat="1" ht="21.75" customHeight="1">
      <c r="A175" s="71" t="s">
        <v>44</v>
      </c>
      <c r="B175" s="69" t="s">
        <v>44</v>
      </c>
      <c r="C175" s="57">
        <v>20384097</v>
      </c>
      <c r="D175" s="66">
        <v>6.1665090424326248E-3</v>
      </c>
    </row>
    <row r="176" spans="1:4" s="50" customFormat="1" ht="17.25" customHeight="1">
      <c r="A176" s="65" t="s">
        <v>44</v>
      </c>
      <c r="B176" s="59" t="s">
        <v>45</v>
      </c>
      <c r="C176" s="60">
        <v>11495119</v>
      </c>
      <c r="D176" s="61">
        <v>0.56392583885369074</v>
      </c>
    </row>
    <row r="177" spans="1:4" s="50" customFormat="1" ht="17.25" customHeight="1">
      <c r="A177" s="65" t="s">
        <v>44</v>
      </c>
      <c r="B177" s="59" t="s">
        <v>46</v>
      </c>
      <c r="C177" s="60">
        <v>5303884</v>
      </c>
      <c r="D177" s="61">
        <v>0.26019715271174387</v>
      </c>
    </row>
    <row r="178" spans="1:4" s="50" customFormat="1" ht="17.25" customHeight="1">
      <c r="A178" s="65" t="s">
        <v>44</v>
      </c>
      <c r="B178" s="59" t="s">
        <v>578</v>
      </c>
      <c r="C178" s="60">
        <v>1975857</v>
      </c>
      <c r="D178" s="61">
        <v>9.6931298943485206E-2</v>
      </c>
    </row>
    <row r="179" spans="1:4" s="50" customFormat="1" ht="17.25" customHeight="1">
      <c r="A179" s="65" t="s">
        <v>44</v>
      </c>
      <c r="B179" s="59" t="s">
        <v>579</v>
      </c>
      <c r="C179" s="60">
        <v>1186700</v>
      </c>
      <c r="D179" s="61">
        <v>5.8216952166191126E-2</v>
      </c>
    </row>
    <row r="180" spans="1:4" s="50" customFormat="1" ht="17.25" customHeight="1">
      <c r="A180" s="65" t="s">
        <v>44</v>
      </c>
      <c r="B180" s="59" t="s">
        <v>4</v>
      </c>
      <c r="C180" s="60">
        <v>422537</v>
      </c>
      <c r="D180" s="61">
        <v>2.0728757324889102E-2</v>
      </c>
    </row>
    <row r="181" spans="1:4">
      <c r="A181" s="141" t="s">
        <v>723</v>
      </c>
    </row>
  </sheetData>
  <sortState ref="A30:C42">
    <sortCondition descending="1" ref="C42"/>
  </sortState>
  <pageMargins left="0.31496062992125984" right="0.31496062992125984" top="0.74803149606299213" bottom="0.74803149606299213" header="0.31496062992125984" footer="0.31496062992125984"/>
  <pageSetup paperSize="9" scale="50" orientation="portrait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rowBreaks count="2" manualBreakCount="2">
    <brk id="83" max="3" man="1"/>
    <brk id="131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zoomScaleNormal="100" workbookViewId="0"/>
  </sheetViews>
  <sheetFormatPr defaultRowHeight="15"/>
  <cols>
    <col min="1" max="1" width="5.42578125" style="12" customWidth="1"/>
    <col min="2" max="2" width="73.7109375" style="13" customWidth="1"/>
    <col min="3" max="3" width="17" style="12" customWidth="1"/>
    <col min="4" max="4" width="25.42578125" style="12" customWidth="1"/>
    <col min="5" max="6" width="9.140625" style="11"/>
    <col min="7" max="7" width="16.42578125" style="11" customWidth="1"/>
    <col min="8" max="16384" width="9.140625" style="11"/>
  </cols>
  <sheetData>
    <row r="1" spans="1:7" ht="30" customHeight="1"/>
    <row r="2" spans="1:7" ht="15" customHeight="1">
      <c r="A2" s="26" t="s">
        <v>580</v>
      </c>
    </row>
    <row r="3" spans="1:7" ht="15" customHeight="1">
      <c r="A3" s="151" t="s">
        <v>120</v>
      </c>
      <c r="B3" s="148" t="s">
        <v>135</v>
      </c>
      <c r="C3" s="146">
        <v>2018</v>
      </c>
      <c r="D3" s="147"/>
    </row>
    <row r="4" spans="1:7" ht="15" customHeight="1">
      <c r="A4" s="152"/>
      <c r="B4" s="149"/>
      <c r="C4" s="138" t="s">
        <v>121</v>
      </c>
      <c r="D4" s="139" t="s">
        <v>724</v>
      </c>
    </row>
    <row r="5" spans="1:7" ht="15" customHeight="1">
      <c r="A5" s="152"/>
      <c r="B5" s="149"/>
      <c r="C5" s="138" t="s">
        <v>122</v>
      </c>
      <c r="D5" s="139" t="s">
        <v>122</v>
      </c>
    </row>
    <row r="6" spans="1:7" ht="15" customHeight="1">
      <c r="A6" s="153"/>
      <c r="B6" s="150"/>
      <c r="C6" s="138" t="s">
        <v>122</v>
      </c>
      <c r="D6" s="138"/>
    </row>
    <row r="7" spans="1:7" ht="15" customHeight="1">
      <c r="A7" s="65" t="s">
        <v>129</v>
      </c>
      <c r="B7" s="110" t="s">
        <v>581</v>
      </c>
      <c r="C7" s="129">
        <v>57.1</v>
      </c>
      <c r="D7" s="129">
        <f>C7-28</f>
        <v>29.1</v>
      </c>
      <c r="G7" s="145"/>
    </row>
    <row r="8" spans="1:7" ht="15" customHeight="1">
      <c r="A8" s="65" t="s">
        <v>124</v>
      </c>
      <c r="B8" s="110" t="s">
        <v>582</v>
      </c>
      <c r="C8" s="129">
        <v>39.799999999999997</v>
      </c>
      <c r="D8" s="129">
        <v>15</v>
      </c>
    </row>
    <row r="9" spans="1:7" ht="15" customHeight="1">
      <c r="A9" s="65" t="s">
        <v>125</v>
      </c>
      <c r="B9" s="110" t="s">
        <v>549</v>
      </c>
      <c r="C9" s="129">
        <v>24.2</v>
      </c>
      <c r="D9" s="129">
        <v>24.2</v>
      </c>
    </row>
    <row r="10" spans="1:7" ht="15" customHeight="1">
      <c r="A10" s="65" t="s">
        <v>126</v>
      </c>
      <c r="B10" s="110" t="s">
        <v>583</v>
      </c>
      <c r="C10" s="129">
        <v>18.2</v>
      </c>
      <c r="D10" s="129">
        <v>18.2</v>
      </c>
    </row>
    <row r="11" spans="1:7" ht="15" customHeight="1">
      <c r="A11" s="65" t="s">
        <v>127</v>
      </c>
      <c r="B11" s="110" t="s">
        <v>584</v>
      </c>
      <c r="C11" s="129">
        <v>16</v>
      </c>
      <c r="D11" s="129">
        <v>16</v>
      </c>
    </row>
    <row r="12" spans="1:7" ht="15" customHeight="1">
      <c r="A12" s="65" t="s">
        <v>128</v>
      </c>
      <c r="B12" s="110" t="s">
        <v>585</v>
      </c>
      <c r="C12" s="129">
        <v>15.8</v>
      </c>
      <c r="D12" s="129">
        <v>15.8</v>
      </c>
    </row>
    <row r="13" spans="1:7" ht="15" customHeight="1">
      <c r="A13" s="65" t="s">
        <v>130</v>
      </c>
      <c r="B13" s="110" t="s">
        <v>586</v>
      </c>
      <c r="C13" s="129">
        <v>14.3</v>
      </c>
      <c r="D13" s="129">
        <v>14.3</v>
      </c>
    </row>
    <row r="14" spans="1:7" ht="15" customHeight="1">
      <c r="A14" s="65" t="s">
        <v>131</v>
      </c>
      <c r="B14" s="110" t="s">
        <v>587</v>
      </c>
      <c r="C14" s="129">
        <v>13.4</v>
      </c>
      <c r="D14" s="129">
        <v>13.4</v>
      </c>
    </row>
    <row r="15" spans="1:7" ht="15" customHeight="1">
      <c r="A15" s="65" t="s">
        <v>132</v>
      </c>
      <c r="B15" s="110" t="s">
        <v>588</v>
      </c>
      <c r="C15" s="129">
        <v>13</v>
      </c>
      <c r="D15" s="129">
        <f>C15-1.1</f>
        <v>11.9</v>
      </c>
    </row>
    <row r="16" spans="1:7" ht="15" customHeight="1">
      <c r="A16" s="65" t="s">
        <v>133</v>
      </c>
      <c r="B16" s="110" t="s">
        <v>589</v>
      </c>
      <c r="C16" s="129">
        <v>13</v>
      </c>
      <c r="D16" s="129">
        <v>13</v>
      </c>
    </row>
    <row r="17" spans="1:4" ht="15" customHeight="1">
      <c r="A17" s="65" t="s">
        <v>134</v>
      </c>
      <c r="B17" s="110" t="s">
        <v>590</v>
      </c>
      <c r="C17" s="129">
        <v>8.3000000000000007</v>
      </c>
      <c r="D17" s="129">
        <f>C17-0.4</f>
        <v>7.9</v>
      </c>
    </row>
    <row r="18" spans="1:4" ht="15" customHeight="1">
      <c r="A18" s="65" t="s">
        <v>228</v>
      </c>
      <c r="B18" s="110" t="s">
        <v>591</v>
      </c>
      <c r="C18" s="129">
        <v>6.2</v>
      </c>
      <c r="D18" s="129">
        <v>6.2</v>
      </c>
    </row>
    <row r="19" spans="1:4" ht="15" customHeight="1">
      <c r="A19" s="65" t="s">
        <v>592</v>
      </c>
      <c r="B19" s="110" t="s">
        <v>593</v>
      </c>
      <c r="C19" s="129">
        <v>6.1</v>
      </c>
      <c r="D19" s="129">
        <f>C19-3.1</f>
        <v>2.9999999999999996</v>
      </c>
    </row>
    <row r="20" spans="1:4" ht="15" customHeight="1">
      <c r="A20" s="65" t="s">
        <v>594</v>
      </c>
      <c r="B20" s="110" t="s">
        <v>595</v>
      </c>
      <c r="C20" s="129">
        <v>6</v>
      </c>
      <c r="D20" s="129">
        <f>C20-1.4</f>
        <v>4.5999999999999996</v>
      </c>
    </row>
    <row r="21" spans="1:4" ht="24" customHeight="1">
      <c r="A21" s="65" t="s">
        <v>596</v>
      </c>
      <c r="B21" s="110" t="s">
        <v>597</v>
      </c>
      <c r="C21" s="129">
        <v>5.9</v>
      </c>
      <c r="D21" s="129">
        <f>C21-2.8</f>
        <v>3.1000000000000005</v>
      </c>
    </row>
    <row r="22" spans="1:4" ht="15" customHeight="1">
      <c r="A22" s="65" t="s">
        <v>598</v>
      </c>
      <c r="B22" s="110" t="s">
        <v>599</v>
      </c>
      <c r="C22" s="129">
        <v>5.3</v>
      </c>
      <c r="D22" s="129">
        <v>5.0999999999999996</v>
      </c>
    </row>
    <row r="23" spans="1:4" ht="15" customHeight="1">
      <c r="A23" s="65" t="s">
        <v>600</v>
      </c>
      <c r="B23" s="110" t="s">
        <v>210</v>
      </c>
      <c r="C23" s="129">
        <v>5</v>
      </c>
      <c r="D23" s="129">
        <v>5</v>
      </c>
    </row>
    <row r="24" spans="1:4" ht="15" customHeight="1">
      <c r="A24" s="144" t="s">
        <v>719</v>
      </c>
    </row>
    <row r="25" spans="1:4" ht="15" customHeight="1"/>
    <row r="26" spans="1:4" ht="15.75">
      <c r="A26" s="26" t="s">
        <v>410</v>
      </c>
    </row>
    <row r="27" spans="1:4">
      <c r="A27" s="151" t="s">
        <v>120</v>
      </c>
      <c r="B27" s="148" t="s">
        <v>135</v>
      </c>
      <c r="C27" s="146">
        <v>2017</v>
      </c>
      <c r="D27" s="147"/>
    </row>
    <row r="28" spans="1:4">
      <c r="A28" s="152"/>
      <c r="B28" s="149"/>
      <c r="C28" s="138" t="s">
        <v>121</v>
      </c>
      <c r="D28" s="139" t="s">
        <v>724</v>
      </c>
    </row>
    <row r="29" spans="1:4">
      <c r="A29" s="152"/>
      <c r="B29" s="149"/>
      <c r="C29" s="138" t="s">
        <v>122</v>
      </c>
      <c r="D29" s="139" t="s">
        <v>122</v>
      </c>
    </row>
    <row r="30" spans="1:4">
      <c r="A30" s="153"/>
      <c r="B30" s="150"/>
      <c r="C30" s="138" t="s">
        <v>122</v>
      </c>
      <c r="D30" s="138"/>
    </row>
    <row r="31" spans="1:4">
      <c r="A31" s="65" t="s">
        <v>129</v>
      </c>
      <c r="B31" s="110" t="s">
        <v>411</v>
      </c>
      <c r="C31" s="129">
        <v>11.7</v>
      </c>
      <c r="D31" s="129">
        <v>9.5</v>
      </c>
    </row>
    <row r="32" spans="1:4">
      <c r="A32" s="65" t="s">
        <v>124</v>
      </c>
      <c r="B32" s="110" t="s">
        <v>412</v>
      </c>
      <c r="C32" s="129">
        <v>3.4</v>
      </c>
      <c r="D32" s="129">
        <v>2.2000000000000002</v>
      </c>
    </row>
    <row r="33" spans="1:4" ht="24">
      <c r="A33" s="65" t="s">
        <v>125</v>
      </c>
      <c r="B33" s="110" t="s">
        <v>413</v>
      </c>
      <c r="C33" s="129">
        <v>1</v>
      </c>
      <c r="D33" s="129">
        <v>0.8</v>
      </c>
    </row>
    <row r="34" spans="1:4">
      <c r="A34" s="65" t="s">
        <v>126</v>
      </c>
      <c r="B34" s="110" t="s">
        <v>414</v>
      </c>
      <c r="C34" s="129">
        <v>13.4</v>
      </c>
      <c r="D34" s="129">
        <v>13.4</v>
      </c>
    </row>
    <row r="35" spans="1:4">
      <c r="A35" s="65" t="s">
        <v>127</v>
      </c>
      <c r="B35" s="110" t="s">
        <v>415</v>
      </c>
      <c r="C35" s="129">
        <v>3.2</v>
      </c>
      <c r="D35" s="129">
        <v>3.2</v>
      </c>
    </row>
    <row r="36" spans="1:4">
      <c r="A36" s="65" t="s">
        <v>128</v>
      </c>
      <c r="B36" s="110" t="s">
        <v>416</v>
      </c>
      <c r="C36" s="129">
        <v>7</v>
      </c>
      <c r="D36" s="129">
        <v>6</v>
      </c>
    </row>
    <row r="37" spans="1:4">
      <c r="A37" s="65" t="s">
        <v>130</v>
      </c>
      <c r="B37" s="110" t="s">
        <v>417</v>
      </c>
      <c r="C37" s="129">
        <v>9.4</v>
      </c>
      <c r="D37" s="129">
        <v>9.1</v>
      </c>
    </row>
    <row r="38" spans="1:4">
      <c r="A38" s="65" t="s">
        <v>131</v>
      </c>
      <c r="B38" s="110" t="s">
        <v>418</v>
      </c>
      <c r="C38" s="129">
        <v>8.9</v>
      </c>
      <c r="D38" s="129">
        <v>8.9</v>
      </c>
    </row>
    <row r="39" spans="1:4" ht="18" customHeight="1">
      <c r="A39" s="65" t="s">
        <v>132</v>
      </c>
      <c r="B39" s="110" t="s">
        <v>419</v>
      </c>
      <c r="C39" s="129">
        <v>2.1</v>
      </c>
      <c r="D39" s="129">
        <v>2.1</v>
      </c>
    </row>
    <row r="40" spans="1:4">
      <c r="A40" s="65" t="s">
        <v>133</v>
      </c>
      <c r="B40" s="110" t="s">
        <v>420</v>
      </c>
      <c r="C40" s="129">
        <v>3.9</v>
      </c>
      <c r="D40" s="129">
        <v>3.9</v>
      </c>
    </row>
    <row r="41" spans="1:4">
      <c r="A41" s="65" t="s">
        <v>134</v>
      </c>
      <c r="B41" s="110" t="s">
        <v>421</v>
      </c>
      <c r="C41" s="129">
        <v>15.5</v>
      </c>
      <c r="D41" s="129">
        <v>15.5</v>
      </c>
    </row>
    <row r="42" spans="1:4">
      <c r="A42" s="144" t="s">
        <v>719</v>
      </c>
      <c r="B42" s="142"/>
      <c r="C42" s="143"/>
      <c r="D42" s="143"/>
    </row>
    <row r="43" spans="1:4">
      <c r="A43" s="23"/>
      <c r="B43" s="24"/>
      <c r="C43" s="25"/>
      <c r="D43" s="25"/>
    </row>
    <row r="44" spans="1:4" ht="15.75">
      <c r="A44" s="26" t="s">
        <v>355</v>
      </c>
    </row>
    <row r="45" spans="1:4">
      <c r="A45" s="151" t="s">
        <v>120</v>
      </c>
      <c r="B45" s="148" t="s">
        <v>135</v>
      </c>
      <c r="C45" s="146">
        <v>2016</v>
      </c>
      <c r="D45" s="147"/>
    </row>
    <row r="46" spans="1:4">
      <c r="A46" s="152"/>
      <c r="B46" s="149"/>
      <c r="C46" s="138" t="s">
        <v>121</v>
      </c>
      <c r="D46" s="139" t="s">
        <v>724</v>
      </c>
    </row>
    <row r="47" spans="1:4">
      <c r="A47" s="152"/>
      <c r="B47" s="149"/>
      <c r="C47" s="138" t="s">
        <v>122</v>
      </c>
      <c r="D47" s="139" t="s">
        <v>122</v>
      </c>
    </row>
    <row r="48" spans="1:4">
      <c r="A48" s="153"/>
      <c r="B48" s="150"/>
      <c r="C48" s="138" t="s">
        <v>122</v>
      </c>
      <c r="D48" s="138"/>
    </row>
    <row r="49" spans="1:4">
      <c r="A49" s="65" t="s">
        <v>129</v>
      </c>
      <c r="B49" s="110" t="s">
        <v>292</v>
      </c>
      <c r="C49" s="129">
        <v>881</v>
      </c>
      <c r="D49" s="129">
        <v>207</v>
      </c>
    </row>
    <row r="50" spans="1:4">
      <c r="A50" s="65" t="s">
        <v>124</v>
      </c>
      <c r="B50" s="110" t="s">
        <v>216</v>
      </c>
      <c r="C50" s="129">
        <v>25</v>
      </c>
      <c r="D50" s="129">
        <v>19</v>
      </c>
    </row>
    <row r="51" spans="1:4">
      <c r="A51" s="65" t="s">
        <v>125</v>
      </c>
      <c r="B51" s="110" t="s">
        <v>209</v>
      </c>
      <c r="C51" s="129">
        <v>21.2</v>
      </c>
      <c r="D51" s="129">
        <v>9.8000000000000007</v>
      </c>
    </row>
    <row r="52" spans="1:4">
      <c r="A52" s="65" t="s">
        <v>126</v>
      </c>
      <c r="B52" s="110" t="s">
        <v>298</v>
      </c>
      <c r="C52" s="129">
        <v>8.5</v>
      </c>
      <c r="D52" s="129">
        <v>8.5</v>
      </c>
    </row>
    <row r="53" spans="1:4">
      <c r="A53" s="65" t="s">
        <v>127</v>
      </c>
      <c r="B53" s="110" t="s">
        <v>295</v>
      </c>
      <c r="C53" s="129">
        <v>12.1</v>
      </c>
      <c r="D53" s="129">
        <v>7.6</v>
      </c>
    </row>
    <row r="54" spans="1:4">
      <c r="A54" s="65" t="s">
        <v>128</v>
      </c>
      <c r="B54" s="110" t="s">
        <v>265</v>
      </c>
      <c r="C54" s="129">
        <v>6.6</v>
      </c>
      <c r="D54" s="129">
        <v>6.6</v>
      </c>
    </row>
    <row r="55" spans="1:4">
      <c r="A55" s="65" t="s">
        <v>130</v>
      </c>
      <c r="B55" s="110" t="s">
        <v>294</v>
      </c>
      <c r="C55" s="129">
        <v>6.4</v>
      </c>
      <c r="D55" s="129">
        <v>6.4</v>
      </c>
    </row>
    <row r="56" spans="1:4" ht="24">
      <c r="A56" s="65" t="s">
        <v>131</v>
      </c>
      <c r="B56" s="110" t="s">
        <v>296</v>
      </c>
      <c r="C56" s="129">
        <v>5.4</v>
      </c>
      <c r="D56" s="129">
        <v>5.4</v>
      </c>
    </row>
    <row r="57" spans="1:4">
      <c r="A57" s="65" t="s">
        <v>132</v>
      </c>
      <c r="B57" s="110" t="s">
        <v>299</v>
      </c>
      <c r="C57" s="129">
        <v>2.9</v>
      </c>
      <c r="D57" s="129">
        <v>1.7</v>
      </c>
    </row>
    <row r="58" spans="1:4">
      <c r="A58" s="65" t="s">
        <v>133</v>
      </c>
      <c r="B58" s="110" t="s">
        <v>293</v>
      </c>
      <c r="C58" s="129">
        <v>1.6</v>
      </c>
      <c r="D58" s="129">
        <v>1.6</v>
      </c>
    </row>
    <row r="59" spans="1:4">
      <c r="A59" s="65" t="s">
        <v>134</v>
      </c>
      <c r="B59" s="110" t="s">
        <v>297</v>
      </c>
      <c r="C59" s="129">
        <v>6.8</v>
      </c>
      <c r="D59" s="129">
        <v>1.3</v>
      </c>
    </row>
    <row r="60" spans="1:4">
      <c r="A60" s="65" t="s">
        <v>228</v>
      </c>
      <c r="B60" s="110" t="s">
        <v>300</v>
      </c>
      <c r="C60" s="129">
        <v>0.9</v>
      </c>
      <c r="D60" s="129">
        <v>0.9</v>
      </c>
    </row>
    <row r="61" spans="1:4">
      <c r="A61" s="144" t="s">
        <v>719</v>
      </c>
      <c r="B61" s="24"/>
      <c r="C61" s="25"/>
      <c r="D61" s="25"/>
    </row>
    <row r="62" spans="1:4">
      <c r="A62" s="144"/>
      <c r="B62" s="24"/>
      <c r="C62" s="25"/>
      <c r="D62" s="25"/>
    </row>
    <row r="63" spans="1:4" ht="15.75">
      <c r="A63" s="26" t="s">
        <v>222</v>
      </c>
    </row>
    <row r="64" spans="1:4">
      <c r="A64" s="151" t="s">
        <v>120</v>
      </c>
      <c r="B64" s="148" t="s">
        <v>135</v>
      </c>
      <c r="C64" s="146">
        <v>2015</v>
      </c>
      <c r="D64" s="147"/>
    </row>
    <row r="65" spans="1:4">
      <c r="A65" s="152"/>
      <c r="B65" s="149"/>
      <c r="C65" s="138" t="s">
        <v>121</v>
      </c>
      <c r="D65" s="139" t="s">
        <v>724</v>
      </c>
    </row>
    <row r="66" spans="1:4">
      <c r="A66" s="152"/>
      <c r="B66" s="149"/>
      <c r="C66" s="138" t="s">
        <v>122</v>
      </c>
      <c r="D66" s="139" t="s">
        <v>122</v>
      </c>
    </row>
    <row r="67" spans="1:4">
      <c r="A67" s="153"/>
      <c r="B67" s="150"/>
      <c r="C67" s="138" t="s">
        <v>122</v>
      </c>
      <c r="D67" s="138"/>
    </row>
    <row r="68" spans="1:4">
      <c r="A68" s="65" t="s">
        <v>129</v>
      </c>
      <c r="B68" s="110" t="s">
        <v>255</v>
      </c>
      <c r="C68" s="111">
        <v>162.69144</v>
      </c>
      <c r="D68" s="111">
        <v>50.918188000000001</v>
      </c>
    </row>
    <row r="69" spans="1:4">
      <c r="A69" s="65" t="s">
        <v>124</v>
      </c>
      <c r="B69" s="110" t="s">
        <v>223</v>
      </c>
      <c r="C69" s="111">
        <v>159.61888300000001</v>
      </c>
      <c r="D69" s="111">
        <v>12.552574</v>
      </c>
    </row>
    <row r="70" spans="1:4" ht="36">
      <c r="A70" s="65" t="s">
        <v>125</v>
      </c>
      <c r="B70" s="110" t="s">
        <v>256</v>
      </c>
      <c r="C70" s="111">
        <v>124.53318400000001</v>
      </c>
      <c r="D70" s="111">
        <v>49.530611999999998</v>
      </c>
    </row>
    <row r="71" spans="1:4">
      <c r="A71" s="65" t="s">
        <v>126</v>
      </c>
      <c r="B71" s="110" t="s">
        <v>224</v>
      </c>
      <c r="C71" s="111">
        <v>34.569376060000003</v>
      </c>
      <c r="D71" s="111">
        <v>9.6273350000000004</v>
      </c>
    </row>
    <row r="72" spans="1:4" ht="24">
      <c r="A72" s="65" t="s">
        <v>127</v>
      </c>
      <c r="B72" s="110" t="s">
        <v>257</v>
      </c>
      <c r="C72" s="111">
        <v>9.8353514799999999</v>
      </c>
      <c r="D72" s="111">
        <v>2.4588369999999999</v>
      </c>
    </row>
    <row r="73" spans="1:4">
      <c r="A73" s="65" t="s">
        <v>128</v>
      </c>
      <c r="B73" s="110" t="s">
        <v>244</v>
      </c>
      <c r="C73" s="111">
        <v>8.6847270000000005</v>
      </c>
      <c r="D73" s="111">
        <v>1.9445300000000001</v>
      </c>
    </row>
    <row r="74" spans="1:4" ht="24">
      <c r="A74" s="65" t="s">
        <v>130</v>
      </c>
      <c r="B74" s="110" t="s">
        <v>229</v>
      </c>
      <c r="C74" s="111">
        <v>5.7907989999999998</v>
      </c>
      <c r="D74" s="111">
        <v>4.7907989999999998</v>
      </c>
    </row>
    <row r="75" spans="1:4" ht="24">
      <c r="A75" s="65" t="s">
        <v>131</v>
      </c>
      <c r="B75" s="110" t="s">
        <v>227</v>
      </c>
      <c r="C75" s="111">
        <v>5.1286160000000001</v>
      </c>
      <c r="D75" s="111">
        <v>1.2581</v>
      </c>
    </row>
    <row r="76" spans="1:4" ht="24">
      <c r="A76" s="65" t="s">
        <v>132</v>
      </c>
      <c r="B76" s="110" t="s">
        <v>245</v>
      </c>
      <c r="C76" s="111">
        <v>5.1226057999999997</v>
      </c>
      <c r="D76" s="111">
        <v>2.81743319</v>
      </c>
    </row>
    <row r="77" spans="1:4" ht="24">
      <c r="A77" s="65" t="s">
        <v>133</v>
      </c>
      <c r="B77" s="110" t="s">
        <v>225</v>
      </c>
      <c r="C77" s="111">
        <v>4.7937124999999998</v>
      </c>
      <c r="D77" s="111">
        <v>2.3968562499999999</v>
      </c>
    </row>
    <row r="78" spans="1:4" ht="24">
      <c r="A78" s="65" t="s">
        <v>134</v>
      </c>
      <c r="B78" s="110" t="s">
        <v>246</v>
      </c>
      <c r="C78" s="111">
        <v>2.5080374000000001</v>
      </c>
      <c r="D78" s="111">
        <v>2.13123956</v>
      </c>
    </row>
    <row r="79" spans="1:4" ht="24">
      <c r="A79" s="65" t="s">
        <v>228</v>
      </c>
      <c r="B79" s="110" t="s">
        <v>226</v>
      </c>
      <c r="C79" s="111">
        <v>1.7713474</v>
      </c>
      <c r="D79" s="111">
        <v>1.4476637800000001</v>
      </c>
    </row>
    <row r="80" spans="1:4">
      <c r="A80" s="144" t="s">
        <v>719</v>
      </c>
    </row>
    <row r="82" spans="1:4" ht="15.75">
      <c r="A82" s="26" t="s">
        <v>195</v>
      </c>
    </row>
    <row r="83" spans="1:4">
      <c r="A83" s="151" t="s">
        <v>120</v>
      </c>
      <c r="B83" s="148" t="s">
        <v>135</v>
      </c>
      <c r="C83" s="146">
        <v>2014</v>
      </c>
      <c r="D83" s="147"/>
    </row>
    <row r="84" spans="1:4">
      <c r="A84" s="152"/>
      <c r="B84" s="149"/>
      <c r="C84" s="138" t="s">
        <v>121</v>
      </c>
      <c r="D84" s="139" t="s">
        <v>724</v>
      </c>
    </row>
    <row r="85" spans="1:4">
      <c r="A85" s="152"/>
      <c r="B85" s="149"/>
      <c r="C85" s="138" t="s">
        <v>122</v>
      </c>
      <c r="D85" s="139" t="s">
        <v>122</v>
      </c>
    </row>
    <row r="86" spans="1:4">
      <c r="A86" s="153"/>
      <c r="B86" s="150"/>
      <c r="C86" s="138" t="s">
        <v>122</v>
      </c>
      <c r="D86" s="138"/>
    </row>
    <row r="87" spans="1:4">
      <c r="A87" s="65" t="s">
        <v>129</v>
      </c>
      <c r="B87" s="110" t="s">
        <v>11</v>
      </c>
      <c r="C87" s="129">
        <v>231.1</v>
      </c>
      <c r="D87" s="129">
        <v>123.6</v>
      </c>
    </row>
    <row r="88" spans="1:4" ht="24">
      <c r="A88" s="65" t="s">
        <v>124</v>
      </c>
      <c r="B88" s="110" t="s">
        <v>188</v>
      </c>
      <c r="C88" s="129">
        <v>137.1</v>
      </c>
      <c r="D88" s="129">
        <v>20.7</v>
      </c>
    </row>
    <row r="89" spans="1:4" ht="24">
      <c r="A89" s="65" t="s">
        <v>125</v>
      </c>
      <c r="B89" s="110" t="s">
        <v>191</v>
      </c>
      <c r="C89" s="129">
        <v>27.4</v>
      </c>
      <c r="D89" s="129">
        <v>4.4000000000000004</v>
      </c>
    </row>
    <row r="90" spans="1:4">
      <c r="A90" s="65" t="s">
        <v>126</v>
      </c>
      <c r="B90" s="110" t="s">
        <v>189</v>
      </c>
      <c r="C90" s="129">
        <v>12.5</v>
      </c>
      <c r="D90" s="129">
        <v>3.6</v>
      </c>
    </row>
    <row r="91" spans="1:4">
      <c r="A91" s="65" t="s">
        <v>127</v>
      </c>
      <c r="B91" s="110" t="s">
        <v>192</v>
      </c>
      <c r="C91" s="129">
        <v>17.7</v>
      </c>
      <c r="D91" s="129">
        <v>17.7</v>
      </c>
    </row>
    <row r="92" spans="1:4">
      <c r="A92" s="65" t="s">
        <v>128</v>
      </c>
      <c r="B92" s="110" t="s">
        <v>123</v>
      </c>
      <c r="C92" s="129">
        <v>98.4</v>
      </c>
      <c r="D92" s="129">
        <v>14.3</v>
      </c>
    </row>
    <row r="93" spans="1:4">
      <c r="A93" s="65" t="s">
        <v>130</v>
      </c>
      <c r="B93" s="110" t="s">
        <v>193</v>
      </c>
      <c r="C93" s="129">
        <v>26.6</v>
      </c>
      <c r="D93" s="129">
        <v>26.6</v>
      </c>
    </row>
    <row r="94" spans="1:4">
      <c r="A94" s="65" t="s">
        <v>131</v>
      </c>
      <c r="B94" s="110" t="s">
        <v>190</v>
      </c>
      <c r="C94" s="129">
        <v>4.0599999999999996</v>
      </c>
      <c r="D94" s="129">
        <v>1</v>
      </c>
    </row>
    <row r="95" spans="1:4">
      <c r="A95" s="65" t="s">
        <v>132</v>
      </c>
      <c r="B95" s="110" t="s">
        <v>26</v>
      </c>
      <c r="C95" s="129">
        <v>2.2999999999999998</v>
      </c>
      <c r="D95" s="129">
        <v>1.3</v>
      </c>
    </row>
    <row r="96" spans="1:4">
      <c r="A96" s="65" t="s">
        <v>133</v>
      </c>
      <c r="B96" s="110" t="s">
        <v>15</v>
      </c>
      <c r="C96" s="129">
        <v>4.0199999999999996</v>
      </c>
      <c r="D96" s="129">
        <v>4.0199999999999996</v>
      </c>
    </row>
    <row r="97" spans="1:4">
      <c r="A97" s="65" t="s">
        <v>134</v>
      </c>
      <c r="B97" s="110" t="s">
        <v>194</v>
      </c>
      <c r="C97" s="129">
        <v>0.5</v>
      </c>
      <c r="D97" s="129">
        <v>0.5</v>
      </c>
    </row>
    <row r="98" spans="1:4">
      <c r="A98" s="144" t="s">
        <v>719</v>
      </c>
    </row>
    <row r="99" spans="1:4">
      <c r="A99" s="11"/>
      <c r="B99" s="11"/>
      <c r="C99" s="11"/>
      <c r="D99" s="11"/>
    </row>
    <row r="100" spans="1:4">
      <c r="A100" s="11"/>
      <c r="B100" s="11"/>
      <c r="C100" s="11"/>
      <c r="D100" s="11"/>
    </row>
    <row r="101" spans="1:4">
      <c r="A101" s="11"/>
      <c r="B101" s="11"/>
      <c r="C101" s="11"/>
      <c r="D101" s="11"/>
    </row>
    <row r="102" spans="1:4">
      <c r="A102" s="11"/>
      <c r="B102" s="11"/>
      <c r="C102" s="11"/>
      <c r="D102" s="11"/>
    </row>
    <row r="103" spans="1:4">
      <c r="A103" s="11"/>
      <c r="B103" s="11"/>
      <c r="C103" s="11"/>
      <c r="D103" s="11"/>
    </row>
    <row r="104" spans="1:4">
      <c r="A104" s="11"/>
      <c r="B104" s="11"/>
      <c r="C104" s="11"/>
      <c r="D104" s="11"/>
    </row>
    <row r="105" spans="1:4">
      <c r="A105" s="11"/>
      <c r="B105" s="11"/>
      <c r="C105" s="11"/>
      <c r="D105" s="11"/>
    </row>
    <row r="106" spans="1:4">
      <c r="A106" s="11"/>
      <c r="B106" s="11"/>
      <c r="C106" s="11"/>
      <c r="D106" s="11"/>
    </row>
    <row r="107" spans="1:4">
      <c r="A107" s="11"/>
      <c r="B107" s="11"/>
      <c r="C107" s="11"/>
      <c r="D107" s="11"/>
    </row>
    <row r="108" spans="1:4">
      <c r="A108" s="11"/>
      <c r="B108" s="11"/>
      <c r="C108" s="11"/>
      <c r="D108" s="11"/>
    </row>
    <row r="109" spans="1:4">
      <c r="A109" s="11"/>
      <c r="B109" s="11"/>
      <c r="C109" s="11"/>
      <c r="D109" s="11"/>
    </row>
    <row r="110" spans="1:4">
      <c r="A110" s="11"/>
      <c r="B110" s="11"/>
      <c r="C110" s="11"/>
      <c r="D110" s="11"/>
    </row>
    <row r="111" spans="1:4">
      <c r="A111" s="11"/>
      <c r="B111" s="11"/>
      <c r="C111" s="11"/>
      <c r="D111" s="11"/>
    </row>
    <row r="112" spans="1:4">
      <c r="A112" s="11"/>
      <c r="B112" s="11"/>
      <c r="C112" s="11"/>
      <c r="D112" s="11"/>
    </row>
    <row r="113" spans="1:4">
      <c r="A113" s="11"/>
      <c r="B113" s="11"/>
      <c r="C113" s="11"/>
      <c r="D113" s="11"/>
    </row>
    <row r="114" spans="1:4">
      <c r="A114" s="11"/>
      <c r="B114" s="11"/>
      <c r="C114" s="11"/>
      <c r="D114" s="11"/>
    </row>
    <row r="115" spans="1:4">
      <c r="A115" s="11"/>
      <c r="B115" s="11"/>
      <c r="C115" s="11"/>
      <c r="D115" s="11"/>
    </row>
    <row r="116" spans="1:4">
      <c r="A116" s="11"/>
      <c r="B116" s="11"/>
      <c r="C116" s="11"/>
      <c r="D116" s="11"/>
    </row>
    <row r="117" spans="1:4">
      <c r="A117" s="11"/>
      <c r="B117" s="11"/>
      <c r="C117" s="11"/>
      <c r="D117" s="11"/>
    </row>
  </sheetData>
  <sortState ref="A11:D21">
    <sortCondition descending="1" ref="D10"/>
  </sortState>
  <mergeCells count="30">
    <mergeCell ref="C83:D83"/>
    <mergeCell ref="B83:B86"/>
    <mergeCell ref="A83:A86"/>
    <mergeCell ref="C28:C29"/>
    <mergeCell ref="D28:D29"/>
    <mergeCell ref="C30:D30"/>
    <mergeCell ref="C27:D27"/>
    <mergeCell ref="B27:B30"/>
    <mergeCell ref="A27:A30"/>
    <mergeCell ref="C46:C47"/>
    <mergeCell ref="D46:D47"/>
    <mergeCell ref="C48:D48"/>
    <mergeCell ref="C45:D45"/>
    <mergeCell ref="B45:B48"/>
    <mergeCell ref="A45:A48"/>
    <mergeCell ref="C84:C85"/>
    <mergeCell ref="D84:D85"/>
    <mergeCell ref="C86:D86"/>
    <mergeCell ref="C65:C66"/>
    <mergeCell ref="D65:D66"/>
    <mergeCell ref="C67:D67"/>
    <mergeCell ref="C64:D64"/>
    <mergeCell ref="B64:B67"/>
    <mergeCell ref="A64:A67"/>
    <mergeCell ref="C4:C5"/>
    <mergeCell ref="D4:D5"/>
    <mergeCell ref="C6:D6"/>
    <mergeCell ref="C3:D3"/>
    <mergeCell ref="B3:B6"/>
    <mergeCell ref="A3:A6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rowBreaks count="1" manualBreakCount="1">
    <brk id="62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showGridLines="0" zoomScaleNormal="100" workbookViewId="0"/>
  </sheetViews>
  <sheetFormatPr defaultRowHeight="15"/>
  <cols>
    <col min="1" max="1" width="5.5703125" style="2" customWidth="1"/>
    <col min="2" max="2" width="109.28515625" customWidth="1"/>
    <col min="3" max="3" width="23.42578125" style="2" customWidth="1"/>
    <col min="4" max="4" width="74.140625" customWidth="1"/>
    <col min="5" max="5" width="19.42578125" bestFit="1" customWidth="1"/>
    <col min="6" max="6" width="9" customWidth="1"/>
  </cols>
  <sheetData>
    <row r="1" spans="1:3" ht="30" customHeight="1"/>
    <row r="2" spans="1:3" ht="14.25" customHeight="1">
      <c r="A2" s="132" t="s">
        <v>601</v>
      </c>
    </row>
    <row r="3" spans="1:3" ht="14.25" customHeight="1">
      <c r="A3" s="56" t="s">
        <v>120</v>
      </c>
      <c r="B3" s="56" t="s">
        <v>143</v>
      </c>
      <c r="C3" s="56" t="s">
        <v>528</v>
      </c>
    </row>
    <row r="4" spans="1:3">
      <c r="A4" s="65">
        <v>1</v>
      </c>
      <c r="B4" s="112" t="s">
        <v>317</v>
      </c>
      <c r="C4" s="60">
        <v>620040</v>
      </c>
    </row>
    <row r="5" spans="1:3">
      <c r="A5" s="65">
        <v>2</v>
      </c>
      <c r="B5" s="112" t="s">
        <v>602</v>
      </c>
      <c r="C5" s="60">
        <v>586141</v>
      </c>
    </row>
    <row r="6" spans="1:3">
      <c r="A6" s="65">
        <v>3</v>
      </c>
      <c r="B6" s="112" t="s">
        <v>603</v>
      </c>
      <c r="C6" s="60">
        <v>555644</v>
      </c>
    </row>
    <row r="7" spans="1:3">
      <c r="A7" s="65">
        <v>4</v>
      </c>
      <c r="B7" s="112" t="s">
        <v>458</v>
      </c>
      <c r="C7" s="60">
        <v>446000</v>
      </c>
    </row>
    <row r="8" spans="1:3">
      <c r="A8" s="65">
        <v>5</v>
      </c>
      <c r="B8" s="112" t="s">
        <v>442</v>
      </c>
      <c r="C8" s="60">
        <v>429885</v>
      </c>
    </row>
    <row r="9" spans="1:3" ht="24">
      <c r="A9" s="65">
        <v>6</v>
      </c>
      <c r="B9" s="112" t="s">
        <v>604</v>
      </c>
      <c r="C9" s="60">
        <v>416232</v>
      </c>
    </row>
    <row r="10" spans="1:3">
      <c r="A10" s="65">
        <v>7</v>
      </c>
      <c r="B10" s="112" t="s">
        <v>474</v>
      </c>
      <c r="C10" s="60">
        <v>402997</v>
      </c>
    </row>
    <row r="11" spans="1:3">
      <c r="A11" s="65">
        <v>8</v>
      </c>
      <c r="B11" s="112" t="s">
        <v>456</v>
      </c>
      <c r="C11" s="60">
        <v>389041</v>
      </c>
    </row>
    <row r="12" spans="1:3">
      <c r="A12" s="65">
        <v>9</v>
      </c>
      <c r="B12" s="112" t="s">
        <v>460</v>
      </c>
      <c r="C12" s="60">
        <v>331123</v>
      </c>
    </row>
    <row r="13" spans="1:3">
      <c r="A13" s="65">
        <v>10</v>
      </c>
      <c r="B13" s="112" t="s">
        <v>605</v>
      </c>
      <c r="C13" s="60">
        <v>320784</v>
      </c>
    </row>
    <row r="14" spans="1:3">
      <c r="A14" s="65">
        <v>11</v>
      </c>
      <c r="B14" s="112" t="s">
        <v>606</v>
      </c>
      <c r="C14" s="60">
        <v>319286</v>
      </c>
    </row>
    <row r="15" spans="1:3">
      <c r="A15" s="65">
        <v>12</v>
      </c>
      <c r="B15" s="112" t="s">
        <v>453</v>
      </c>
      <c r="C15" s="60">
        <v>303787</v>
      </c>
    </row>
    <row r="16" spans="1:3">
      <c r="A16" s="65">
        <v>13</v>
      </c>
      <c r="B16" s="112" t="s">
        <v>607</v>
      </c>
      <c r="C16" s="60">
        <v>275038</v>
      </c>
    </row>
    <row r="17" spans="1:3">
      <c r="A17" s="65">
        <v>14</v>
      </c>
      <c r="B17" s="112" t="s">
        <v>457</v>
      </c>
      <c r="C17" s="60">
        <v>249650</v>
      </c>
    </row>
    <row r="18" spans="1:3">
      <c r="A18" s="65">
        <v>15</v>
      </c>
      <c r="B18" s="112" t="s">
        <v>608</v>
      </c>
      <c r="C18" s="60">
        <v>245941</v>
      </c>
    </row>
    <row r="19" spans="1:3" ht="24">
      <c r="A19" s="65">
        <v>16</v>
      </c>
      <c r="B19" s="112" t="s">
        <v>436</v>
      </c>
      <c r="C19" s="60">
        <v>244690</v>
      </c>
    </row>
    <row r="20" spans="1:3">
      <c r="A20" s="65">
        <v>17</v>
      </c>
      <c r="B20" s="112" t="s">
        <v>609</v>
      </c>
      <c r="C20" s="60">
        <v>197000</v>
      </c>
    </row>
    <row r="21" spans="1:3">
      <c r="A21" s="65">
        <v>18</v>
      </c>
      <c r="B21" s="112" t="s">
        <v>610</v>
      </c>
      <c r="C21" s="60">
        <v>191748</v>
      </c>
    </row>
    <row r="22" spans="1:3">
      <c r="A22" s="65">
        <v>19</v>
      </c>
      <c r="B22" s="112" t="s">
        <v>611</v>
      </c>
      <c r="C22" s="60">
        <v>189420</v>
      </c>
    </row>
    <row r="23" spans="1:3">
      <c r="A23" s="65">
        <v>20</v>
      </c>
      <c r="B23" s="112" t="s">
        <v>612</v>
      </c>
      <c r="C23" s="60">
        <v>182286</v>
      </c>
    </row>
    <row r="24" spans="1:3" ht="24">
      <c r="A24" s="65">
        <v>21</v>
      </c>
      <c r="B24" s="112" t="s">
        <v>613</v>
      </c>
      <c r="C24" s="60">
        <v>168489</v>
      </c>
    </row>
    <row r="25" spans="1:3">
      <c r="A25" s="65">
        <v>22</v>
      </c>
      <c r="B25" s="112" t="s">
        <v>614</v>
      </c>
      <c r="C25" s="60">
        <v>150000</v>
      </c>
    </row>
    <row r="26" spans="1:3">
      <c r="A26" s="65">
        <v>23</v>
      </c>
      <c r="B26" s="112" t="s">
        <v>615</v>
      </c>
      <c r="C26" s="60">
        <v>128537</v>
      </c>
    </row>
    <row r="27" spans="1:3">
      <c r="A27" s="65">
        <v>24</v>
      </c>
      <c r="B27" s="112" t="s">
        <v>616</v>
      </c>
      <c r="C27" s="60">
        <v>125000</v>
      </c>
    </row>
    <row r="28" spans="1:3">
      <c r="A28" s="65">
        <v>25</v>
      </c>
      <c r="B28" s="112" t="s">
        <v>617</v>
      </c>
      <c r="C28" s="60">
        <v>124259</v>
      </c>
    </row>
    <row r="29" spans="1:3">
      <c r="A29" s="65">
        <v>26</v>
      </c>
      <c r="B29" s="112" t="s">
        <v>432</v>
      </c>
      <c r="C29" s="60">
        <v>120935</v>
      </c>
    </row>
    <row r="30" spans="1:3">
      <c r="A30" s="65">
        <v>27</v>
      </c>
      <c r="B30" s="112" t="s">
        <v>618</v>
      </c>
      <c r="C30" s="60">
        <v>119000</v>
      </c>
    </row>
    <row r="31" spans="1:3">
      <c r="A31" s="65">
        <v>28</v>
      </c>
      <c r="B31" s="112" t="s">
        <v>619</v>
      </c>
      <c r="C31" s="60">
        <v>114583</v>
      </c>
    </row>
    <row r="32" spans="1:3" ht="24">
      <c r="A32" s="65">
        <v>29</v>
      </c>
      <c r="B32" s="112" t="s">
        <v>620</v>
      </c>
      <c r="C32" s="60">
        <v>106595</v>
      </c>
    </row>
    <row r="33" spans="1:3">
      <c r="A33" s="65">
        <v>30</v>
      </c>
      <c r="B33" s="112" t="s">
        <v>621</v>
      </c>
      <c r="C33" s="60">
        <v>100000</v>
      </c>
    </row>
    <row r="34" spans="1:3">
      <c r="A34" s="65">
        <v>31</v>
      </c>
      <c r="B34" s="112" t="s">
        <v>622</v>
      </c>
      <c r="C34" s="60">
        <v>92485</v>
      </c>
    </row>
    <row r="35" spans="1:3">
      <c r="A35" s="65">
        <v>32</v>
      </c>
      <c r="B35" s="112" t="s">
        <v>470</v>
      </c>
      <c r="C35" s="60">
        <v>71586</v>
      </c>
    </row>
    <row r="36" spans="1:3">
      <c r="A36" s="65">
        <v>33</v>
      </c>
      <c r="B36" s="112" t="s">
        <v>623</v>
      </c>
      <c r="C36" s="60">
        <v>66002</v>
      </c>
    </row>
    <row r="37" spans="1:3">
      <c r="A37" s="65">
        <v>34</v>
      </c>
      <c r="B37" s="112" t="s">
        <v>624</v>
      </c>
      <c r="C37" s="60">
        <v>53760</v>
      </c>
    </row>
    <row r="38" spans="1:3">
      <c r="A38" s="65">
        <v>35</v>
      </c>
      <c r="B38" s="112" t="s">
        <v>424</v>
      </c>
      <c r="C38" s="60">
        <v>51660</v>
      </c>
    </row>
    <row r="39" spans="1:3">
      <c r="A39" s="65">
        <v>36</v>
      </c>
      <c r="B39" s="112" t="s">
        <v>478</v>
      </c>
      <c r="C39" s="60">
        <v>50000</v>
      </c>
    </row>
    <row r="40" spans="1:3">
      <c r="A40" s="65">
        <v>37</v>
      </c>
      <c r="B40" s="112" t="s">
        <v>625</v>
      </c>
      <c r="C40" s="60">
        <v>45067</v>
      </c>
    </row>
    <row r="41" spans="1:3">
      <c r="A41" s="65">
        <v>38</v>
      </c>
      <c r="B41" s="112" t="s">
        <v>626</v>
      </c>
      <c r="C41" s="60">
        <v>44831</v>
      </c>
    </row>
    <row r="42" spans="1:3">
      <c r="A42" s="65">
        <v>39</v>
      </c>
      <c r="B42" s="112" t="s">
        <v>627</v>
      </c>
      <c r="C42" s="60">
        <v>43050</v>
      </c>
    </row>
    <row r="43" spans="1:3">
      <c r="A43" s="65">
        <v>40</v>
      </c>
      <c r="B43" s="112" t="s">
        <v>628</v>
      </c>
      <c r="C43" s="60">
        <v>40000</v>
      </c>
    </row>
    <row r="44" spans="1:3" ht="24">
      <c r="A44" s="65">
        <v>41</v>
      </c>
      <c r="B44" s="112" t="s">
        <v>629</v>
      </c>
      <c r="C44" s="60">
        <v>39950</v>
      </c>
    </row>
    <row r="45" spans="1:3">
      <c r="A45" s="65">
        <v>42</v>
      </c>
      <c r="B45" s="112" t="s">
        <v>630</v>
      </c>
      <c r="C45" s="60">
        <v>38622</v>
      </c>
    </row>
    <row r="46" spans="1:3">
      <c r="A46" s="65">
        <v>43</v>
      </c>
      <c r="B46" s="112" t="s">
        <v>631</v>
      </c>
      <c r="C46" s="60">
        <v>38524</v>
      </c>
    </row>
    <row r="47" spans="1:3">
      <c r="A47" s="65">
        <v>44</v>
      </c>
      <c r="B47" s="112" t="s">
        <v>632</v>
      </c>
      <c r="C47" s="60">
        <v>31980</v>
      </c>
    </row>
    <row r="48" spans="1:3">
      <c r="A48" s="65">
        <v>45</v>
      </c>
      <c r="B48" s="112" t="s">
        <v>633</v>
      </c>
      <c r="C48" s="60">
        <v>31500</v>
      </c>
    </row>
    <row r="49" spans="1:3">
      <c r="A49" s="65">
        <v>46</v>
      </c>
      <c r="B49" s="112" t="s">
        <v>634</v>
      </c>
      <c r="C49" s="60">
        <v>29600</v>
      </c>
    </row>
    <row r="50" spans="1:3">
      <c r="A50" s="65">
        <v>47</v>
      </c>
      <c r="B50" s="112" t="s">
        <v>635</v>
      </c>
      <c r="C50" s="60">
        <v>29330</v>
      </c>
    </row>
    <row r="51" spans="1:3">
      <c r="A51" s="65">
        <v>48</v>
      </c>
      <c r="B51" s="112" t="s">
        <v>636</v>
      </c>
      <c r="C51" s="60">
        <v>28413</v>
      </c>
    </row>
    <row r="52" spans="1:3">
      <c r="A52" s="65">
        <v>49</v>
      </c>
      <c r="B52" s="112" t="s">
        <v>637</v>
      </c>
      <c r="C52" s="60">
        <v>27060</v>
      </c>
    </row>
    <row r="53" spans="1:3">
      <c r="A53" s="65">
        <v>50</v>
      </c>
      <c r="B53" s="112" t="s">
        <v>638</v>
      </c>
      <c r="C53" s="60">
        <v>24600</v>
      </c>
    </row>
    <row r="54" spans="1:3">
      <c r="A54" s="65">
        <v>51</v>
      </c>
      <c r="B54" s="112" t="s">
        <v>639</v>
      </c>
      <c r="C54" s="60">
        <v>24600</v>
      </c>
    </row>
    <row r="55" spans="1:3" ht="24">
      <c r="A55" s="65">
        <v>52</v>
      </c>
      <c r="B55" s="112" t="s">
        <v>640</v>
      </c>
      <c r="C55" s="60">
        <v>22755</v>
      </c>
    </row>
    <row r="56" spans="1:3">
      <c r="A56" s="65">
        <v>53</v>
      </c>
      <c r="B56" s="112" t="s">
        <v>641</v>
      </c>
      <c r="C56" s="60">
        <v>16606</v>
      </c>
    </row>
    <row r="57" spans="1:3">
      <c r="A57" s="65">
        <v>54</v>
      </c>
      <c r="B57" s="112" t="s">
        <v>642</v>
      </c>
      <c r="C57" s="60">
        <v>16605</v>
      </c>
    </row>
    <row r="58" spans="1:3">
      <c r="A58" s="65">
        <v>55</v>
      </c>
      <c r="B58" s="112" t="s">
        <v>643</v>
      </c>
      <c r="C58" s="60">
        <v>15990</v>
      </c>
    </row>
    <row r="59" spans="1:3">
      <c r="A59" s="65">
        <v>56</v>
      </c>
      <c r="B59" s="112" t="s">
        <v>644</v>
      </c>
      <c r="C59" s="60">
        <v>15911</v>
      </c>
    </row>
    <row r="60" spans="1:3">
      <c r="A60" s="65">
        <v>57</v>
      </c>
      <c r="B60" s="112" t="s">
        <v>645</v>
      </c>
      <c r="C60" s="60">
        <v>15000</v>
      </c>
    </row>
    <row r="61" spans="1:3">
      <c r="A61" s="65">
        <v>58</v>
      </c>
      <c r="B61" s="112" t="s">
        <v>646</v>
      </c>
      <c r="C61" s="60">
        <v>15000</v>
      </c>
    </row>
    <row r="62" spans="1:3">
      <c r="A62" s="65">
        <v>59</v>
      </c>
      <c r="B62" s="112" t="s">
        <v>647</v>
      </c>
      <c r="C62" s="60">
        <v>14760</v>
      </c>
    </row>
    <row r="63" spans="1:3">
      <c r="A63" s="65">
        <v>60</v>
      </c>
      <c r="B63" s="112" t="s">
        <v>648</v>
      </c>
      <c r="C63" s="60">
        <v>14145</v>
      </c>
    </row>
    <row r="64" spans="1:3">
      <c r="A64" s="65">
        <v>61</v>
      </c>
      <c r="B64" s="112" t="s">
        <v>649</v>
      </c>
      <c r="C64" s="60">
        <v>13899</v>
      </c>
    </row>
    <row r="65" spans="1:3">
      <c r="A65" s="65">
        <v>62</v>
      </c>
      <c r="B65" s="112" t="s">
        <v>650</v>
      </c>
      <c r="C65" s="60">
        <v>13776</v>
      </c>
    </row>
    <row r="66" spans="1:3">
      <c r="A66" s="65">
        <v>63</v>
      </c>
      <c r="B66" s="112" t="s">
        <v>651</v>
      </c>
      <c r="C66" s="60">
        <v>13161</v>
      </c>
    </row>
    <row r="67" spans="1:3">
      <c r="A67" s="65">
        <v>64</v>
      </c>
      <c r="B67" s="112" t="s">
        <v>652</v>
      </c>
      <c r="C67" s="60">
        <v>13000</v>
      </c>
    </row>
    <row r="68" spans="1:3">
      <c r="A68" s="65">
        <v>65</v>
      </c>
      <c r="B68" s="112" t="s">
        <v>653</v>
      </c>
      <c r="C68" s="60">
        <v>12568</v>
      </c>
    </row>
    <row r="69" spans="1:3">
      <c r="A69" s="65">
        <v>66</v>
      </c>
      <c r="B69" s="112" t="s">
        <v>654</v>
      </c>
      <c r="C69" s="60">
        <v>12332</v>
      </c>
    </row>
    <row r="70" spans="1:3">
      <c r="A70" s="65">
        <v>67</v>
      </c>
      <c r="B70" s="112" t="s">
        <v>655</v>
      </c>
      <c r="C70" s="60">
        <v>12300</v>
      </c>
    </row>
    <row r="71" spans="1:3">
      <c r="A71" s="65">
        <v>68</v>
      </c>
      <c r="B71" s="112" t="s">
        <v>656</v>
      </c>
      <c r="C71" s="60">
        <v>12237</v>
      </c>
    </row>
    <row r="72" spans="1:3">
      <c r="A72" s="65">
        <v>69</v>
      </c>
      <c r="B72" s="112" t="s">
        <v>657</v>
      </c>
      <c r="C72" s="60">
        <v>11316</v>
      </c>
    </row>
    <row r="73" spans="1:3">
      <c r="A73" s="65">
        <v>70</v>
      </c>
      <c r="B73" s="112" t="s">
        <v>658</v>
      </c>
      <c r="C73" s="60">
        <v>11193</v>
      </c>
    </row>
    <row r="74" spans="1:3">
      <c r="A74" s="65">
        <v>71</v>
      </c>
      <c r="B74" s="112" t="s">
        <v>659</v>
      </c>
      <c r="C74" s="60">
        <v>10455</v>
      </c>
    </row>
    <row r="75" spans="1:3">
      <c r="A75" s="65">
        <v>72</v>
      </c>
      <c r="B75" s="112" t="s">
        <v>660</v>
      </c>
      <c r="C75" s="60">
        <v>10147</v>
      </c>
    </row>
    <row r="76" spans="1:3">
      <c r="A76" s="65">
        <v>73</v>
      </c>
      <c r="B76" s="112" t="s">
        <v>661</v>
      </c>
      <c r="C76" s="60">
        <v>10000</v>
      </c>
    </row>
    <row r="77" spans="1:3">
      <c r="A77" s="65">
        <v>74</v>
      </c>
      <c r="B77" s="112" t="s">
        <v>662</v>
      </c>
      <c r="C77" s="60">
        <v>9421</v>
      </c>
    </row>
    <row r="78" spans="1:3">
      <c r="A78" s="65">
        <v>75</v>
      </c>
      <c r="B78" s="112" t="s">
        <v>663</v>
      </c>
      <c r="C78" s="60">
        <v>9226</v>
      </c>
    </row>
    <row r="79" spans="1:3">
      <c r="A79" s="65">
        <v>76</v>
      </c>
      <c r="B79" s="112" t="s">
        <v>664</v>
      </c>
      <c r="C79" s="60">
        <v>9102</v>
      </c>
    </row>
    <row r="80" spans="1:3">
      <c r="A80" s="65">
        <v>77</v>
      </c>
      <c r="B80" s="112" t="s">
        <v>665</v>
      </c>
      <c r="C80" s="60">
        <v>7995</v>
      </c>
    </row>
    <row r="81" spans="1:3">
      <c r="A81" s="65">
        <v>78</v>
      </c>
      <c r="B81" s="112" t="s">
        <v>666</v>
      </c>
      <c r="C81" s="60">
        <v>7793</v>
      </c>
    </row>
    <row r="82" spans="1:3">
      <c r="A82" s="65">
        <v>79</v>
      </c>
      <c r="B82" s="112" t="s">
        <v>667</v>
      </c>
      <c r="C82" s="60">
        <v>7380</v>
      </c>
    </row>
    <row r="83" spans="1:3" ht="24">
      <c r="A83" s="65">
        <v>80</v>
      </c>
      <c r="B83" s="112" t="s">
        <v>668</v>
      </c>
      <c r="C83" s="60">
        <v>7380</v>
      </c>
    </row>
    <row r="84" spans="1:3">
      <c r="A84" s="65">
        <v>81</v>
      </c>
      <c r="B84" s="112" t="s">
        <v>669</v>
      </c>
      <c r="C84" s="60">
        <v>7140</v>
      </c>
    </row>
    <row r="85" spans="1:3">
      <c r="A85" s="65">
        <v>82</v>
      </c>
      <c r="B85" s="112" t="s">
        <v>670</v>
      </c>
      <c r="C85" s="60">
        <v>7140</v>
      </c>
    </row>
    <row r="86" spans="1:3">
      <c r="A86" s="65">
        <v>83</v>
      </c>
      <c r="B86" s="112" t="s">
        <v>671</v>
      </c>
      <c r="C86" s="60">
        <v>7140</v>
      </c>
    </row>
    <row r="87" spans="1:3">
      <c r="A87" s="65">
        <v>84</v>
      </c>
      <c r="B87" s="112" t="s">
        <v>672</v>
      </c>
      <c r="C87" s="60">
        <v>7140</v>
      </c>
    </row>
    <row r="88" spans="1:3">
      <c r="A88" s="65">
        <v>85</v>
      </c>
      <c r="B88" s="112" t="s">
        <v>673</v>
      </c>
      <c r="C88" s="60">
        <v>6457</v>
      </c>
    </row>
    <row r="89" spans="1:3">
      <c r="A89" s="65">
        <v>86</v>
      </c>
      <c r="B89" s="112" t="s">
        <v>674</v>
      </c>
      <c r="C89" s="60">
        <v>5220</v>
      </c>
    </row>
    <row r="90" spans="1:3">
      <c r="A90" s="65">
        <v>87</v>
      </c>
      <c r="B90" s="112" t="s">
        <v>675</v>
      </c>
      <c r="C90" s="60">
        <v>5220</v>
      </c>
    </row>
    <row r="91" spans="1:3">
      <c r="A91" s="65">
        <v>88</v>
      </c>
      <c r="B91" s="112" t="s">
        <v>676</v>
      </c>
      <c r="C91" s="60">
        <v>5220</v>
      </c>
    </row>
    <row r="92" spans="1:3">
      <c r="A92" s="65">
        <v>89</v>
      </c>
      <c r="B92" s="112" t="s">
        <v>677</v>
      </c>
      <c r="C92" s="60">
        <v>5220</v>
      </c>
    </row>
    <row r="93" spans="1:3">
      <c r="A93" s="65">
        <v>90</v>
      </c>
      <c r="B93" s="112" t="s">
        <v>678</v>
      </c>
      <c r="C93" s="60">
        <v>5220</v>
      </c>
    </row>
    <row r="94" spans="1:3">
      <c r="A94" s="65">
        <v>91</v>
      </c>
      <c r="B94" s="112" t="s">
        <v>679</v>
      </c>
      <c r="C94" s="60">
        <v>5121</v>
      </c>
    </row>
    <row r="95" spans="1:3">
      <c r="A95" s="65">
        <v>92</v>
      </c>
      <c r="B95" s="112" t="s">
        <v>680</v>
      </c>
      <c r="C95" s="60">
        <v>4982</v>
      </c>
    </row>
    <row r="96" spans="1:3">
      <c r="A96" s="65">
        <v>93</v>
      </c>
      <c r="B96" s="112" t="s">
        <v>681</v>
      </c>
      <c r="C96" s="60">
        <v>4980</v>
      </c>
    </row>
    <row r="97" spans="1:3">
      <c r="A97" s="65">
        <v>94</v>
      </c>
      <c r="B97" s="112" t="s">
        <v>682</v>
      </c>
      <c r="C97" s="60">
        <v>4980</v>
      </c>
    </row>
    <row r="98" spans="1:3">
      <c r="A98" s="65">
        <v>95</v>
      </c>
      <c r="B98" s="112" t="s">
        <v>683</v>
      </c>
      <c r="C98" s="60">
        <v>4980</v>
      </c>
    </row>
    <row r="99" spans="1:3">
      <c r="A99" s="65">
        <v>96</v>
      </c>
      <c r="B99" s="112" t="s">
        <v>684</v>
      </c>
      <c r="C99" s="60">
        <v>4980</v>
      </c>
    </row>
    <row r="100" spans="1:3">
      <c r="A100" s="65">
        <v>97</v>
      </c>
      <c r="B100" s="112" t="s">
        <v>685</v>
      </c>
      <c r="C100" s="60">
        <v>4980</v>
      </c>
    </row>
    <row r="101" spans="1:3">
      <c r="A101" s="65">
        <v>98</v>
      </c>
      <c r="B101" s="112" t="s">
        <v>686</v>
      </c>
      <c r="C101" s="60">
        <v>4980</v>
      </c>
    </row>
    <row r="102" spans="1:3">
      <c r="A102" s="65">
        <v>99</v>
      </c>
      <c r="B102" s="112" t="s">
        <v>687</v>
      </c>
      <c r="C102" s="60">
        <v>4900</v>
      </c>
    </row>
    <row r="103" spans="1:3">
      <c r="A103" s="65">
        <v>100</v>
      </c>
      <c r="B103" s="112" t="s">
        <v>688</v>
      </c>
      <c r="C103" s="60">
        <v>4747</v>
      </c>
    </row>
    <row r="104" spans="1:3">
      <c r="A104" s="65">
        <v>101</v>
      </c>
      <c r="B104" s="112" t="s">
        <v>689</v>
      </c>
      <c r="C104" s="60">
        <v>4700</v>
      </c>
    </row>
    <row r="105" spans="1:3">
      <c r="A105" s="65">
        <v>102</v>
      </c>
      <c r="B105" s="112" t="s">
        <v>690</v>
      </c>
      <c r="C105" s="60">
        <v>3800</v>
      </c>
    </row>
    <row r="106" spans="1:3">
      <c r="A106" s="65">
        <v>103</v>
      </c>
      <c r="B106" s="112" t="s">
        <v>691</v>
      </c>
      <c r="C106" s="60">
        <v>3690</v>
      </c>
    </row>
    <row r="107" spans="1:3">
      <c r="A107" s="65">
        <v>104</v>
      </c>
      <c r="B107" s="112" t="s">
        <v>692</v>
      </c>
      <c r="C107" s="60">
        <v>3321</v>
      </c>
    </row>
    <row r="108" spans="1:3">
      <c r="A108" s="65">
        <v>105</v>
      </c>
      <c r="B108" s="112" t="s">
        <v>693</v>
      </c>
      <c r="C108" s="60">
        <v>3321</v>
      </c>
    </row>
    <row r="109" spans="1:3">
      <c r="A109" s="65">
        <v>106</v>
      </c>
      <c r="B109" s="112" t="s">
        <v>694</v>
      </c>
      <c r="C109" s="60">
        <v>3013</v>
      </c>
    </row>
    <row r="110" spans="1:3">
      <c r="A110" s="65">
        <v>107</v>
      </c>
      <c r="B110" s="112" t="s">
        <v>695</v>
      </c>
      <c r="C110" s="60">
        <v>3013</v>
      </c>
    </row>
    <row r="111" spans="1:3">
      <c r="A111" s="65">
        <v>108</v>
      </c>
      <c r="B111" s="112" t="s">
        <v>696</v>
      </c>
      <c r="C111" s="60">
        <v>1999</v>
      </c>
    </row>
    <row r="112" spans="1:3">
      <c r="A112" s="65">
        <v>109</v>
      </c>
      <c r="B112" s="112" t="s">
        <v>697</v>
      </c>
      <c r="C112" s="60">
        <v>1317</v>
      </c>
    </row>
    <row r="113" spans="1:3">
      <c r="A113" s="65">
        <v>110</v>
      </c>
      <c r="B113" s="112" t="s">
        <v>698</v>
      </c>
      <c r="C113" s="60">
        <v>1230</v>
      </c>
    </row>
    <row r="114" spans="1:3">
      <c r="A114" s="65">
        <v>111</v>
      </c>
      <c r="B114" s="112" t="s">
        <v>699</v>
      </c>
      <c r="C114" s="60">
        <v>65</v>
      </c>
    </row>
    <row r="115" spans="1:3">
      <c r="A115" s="65">
        <v>112</v>
      </c>
      <c r="B115" s="112" t="s">
        <v>700</v>
      </c>
      <c r="C115" s="60">
        <v>44</v>
      </c>
    </row>
    <row r="116" spans="1:3">
      <c r="A116" s="65">
        <v>113</v>
      </c>
      <c r="B116" s="112" t="s">
        <v>701</v>
      </c>
      <c r="C116" s="60">
        <v>0</v>
      </c>
    </row>
    <row r="117" spans="1:3">
      <c r="A117" s="65">
        <v>114</v>
      </c>
      <c r="B117" s="112" t="s">
        <v>702</v>
      </c>
      <c r="C117" s="60">
        <v>0</v>
      </c>
    </row>
    <row r="118" spans="1:3">
      <c r="A118" s="65">
        <v>115</v>
      </c>
      <c r="B118" s="112" t="s">
        <v>703</v>
      </c>
      <c r="C118" s="60">
        <v>0</v>
      </c>
    </row>
    <row r="119" spans="1:3">
      <c r="A119" s="65">
        <v>116</v>
      </c>
      <c r="B119" s="112" t="s">
        <v>704</v>
      </c>
      <c r="C119" s="60">
        <v>0</v>
      </c>
    </row>
    <row r="120" spans="1:3">
      <c r="A120" s="65">
        <v>117</v>
      </c>
      <c r="B120" s="112" t="s">
        <v>705</v>
      </c>
      <c r="C120" s="60">
        <v>0</v>
      </c>
    </row>
    <row r="121" spans="1:3">
      <c r="A121" s="65">
        <v>118</v>
      </c>
      <c r="B121" s="112" t="s">
        <v>706</v>
      </c>
      <c r="C121" s="60">
        <v>0</v>
      </c>
    </row>
    <row r="122" spans="1:3">
      <c r="A122" s="65">
        <v>119</v>
      </c>
      <c r="B122" s="112" t="s">
        <v>707</v>
      </c>
      <c r="C122" s="60">
        <v>0</v>
      </c>
    </row>
    <row r="123" spans="1:3">
      <c r="A123" s="65">
        <v>120</v>
      </c>
      <c r="B123" s="112" t="s">
        <v>708</v>
      </c>
      <c r="C123" s="60">
        <v>0</v>
      </c>
    </row>
    <row r="124" spans="1:3">
      <c r="A124" s="65">
        <v>121</v>
      </c>
      <c r="B124" s="112" t="s">
        <v>709</v>
      </c>
      <c r="C124" s="60">
        <v>0</v>
      </c>
    </row>
    <row r="125" spans="1:3">
      <c r="A125" s="65">
        <v>122</v>
      </c>
      <c r="B125" s="112" t="s">
        <v>710</v>
      </c>
      <c r="C125" s="60">
        <v>0</v>
      </c>
    </row>
    <row r="126" spans="1:3">
      <c r="A126" s="65">
        <v>123</v>
      </c>
      <c r="B126" s="112" t="s">
        <v>711</v>
      </c>
      <c r="C126" s="60">
        <v>0</v>
      </c>
    </row>
    <row r="127" spans="1:3">
      <c r="A127" s="65">
        <v>124</v>
      </c>
      <c r="B127" s="112" t="s">
        <v>712</v>
      </c>
      <c r="C127" s="60">
        <v>0</v>
      </c>
    </row>
    <row r="128" spans="1:3">
      <c r="A128" s="65">
        <v>125</v>
      </c>
      <c r="B128" s="112" t="s">
        <v>713</v>
      </c>
      <c r="C128" s="60">
        <v>0</v>
      </c>
    </row>
    <row r="129" spans="1:3">
      <c r="A129" s="65">
        <v>126</v>
      </c>
      <c r="B129" s="112" t="s">
        <v>714</v>
      </c>
      <c r="C129" s="60">
        <v>0</v>
      </c>
    </row>
    <row r="130" spans="1:3">
      <c r="A130" s="157" t="s">
        <v>728</v>
      </c>
      <c r="C130"/>
    </row>
    <row r="131" spans="1:3">
      <c r="A131" s="157"/>
      <c r="C131"/>
    </row>
    <row r="132" spans="1:3" ht="15.75">
      <c r="A132" s="132" t="s">
        <v>725</v>
      </c>
      <c r="C132"/>
    </row>
    <row r="133" spans="1:3" ht="21.75" customHeight="1">
      <c r="A133" s="34" t="s">
        <v>120</v>
      </c>
      <c r="B133" s="34" t="s">
        <v>143</v>
      </c>
      <c r="C133" s="34" t="s">
        <v>528</v>
      </c>
    </row>
    <row r="134" spans="1:3">
      <c r="A134" s="65">
        <v>1</v>
      </c>
      <c r="B134" s="112" t="s">
        <v>486</v>
      </c>
      <c r="C134" s="60">
        <v>1760449</v>
      </c>
    </row>
    <row r="135" spans="1:3">
      <c r="A135" s="65">
        <v>2</v>
      </c>
      <c r="B135" s="112" t="s">
        <v>317</v>
      </c>
      <c r="C135" s="60">
        <v>837586</v>
      </c>
    </row>
    <row r="136" spans="1:3">
      <c r="A136" s="65">
        <v>3</v>
      </c>
      <c r="B136" s="112" t="s">
        <v>487</v>
      </c>
      <c r="C136" s="60">
        <v>737624</v>
      </c>
    </row>
    <row r="137" spans="1:3">
      <c r="A137" s="65">
        <v>4</v>
      </c>
      <c r="B137" s="112" t="s">
        <v>474</v>
      </c>
      <c r="C137" s="60">
        <v>523648</v>
      </c>
    </row>
    <row r="138" spans="1:3">
      <c r="A138" s="65">
        <v>5</v>
      </c>
      <c r="B138" s="112" t="s">
        <v>443</v>
      </c>
      <c r="C138" s="60">
        <v>484911</v>
      </c>
    </row>
    <row r="139" spans="1:3" ht="24">
      <c r="A139" s="65">
        <v>6</v>
      </c>
      <c r="B139" s="112" t="s">
        <v>467</v>
      </c>
      <c r="C139" s="60">
        <v>478224</v>
      </c>
    </row>
    <row r="140" spans="1:3">
      <c r="A140" s="65">
        <v>7</v>
      </c>
      <c r="B140" s="112" t="s">
        <v>438</v>
      </c>
      <c r="C140" s="60">
        <v>442507</v>
      </c>
    </row>
    <row r="141" spans="1:3">
      <c r="A141" s="65">
        <v>8</v>
      </c>
      <c r="B141" s="112" t="s">
        <v>441</v>
      </c>
      <c r="C141" s="60">
        <v>348293</v>
      </c>
    </row>
    <row r="142" spans="1:3">
      <c r="A142" s="65">
        <v>9</v>
      </c>
      <c r="B142" s="112" t="s">
        <v>514</v>
      </c>
      <c r="C142" s="60">
        <v>347624</v>
      </c>
    </row>
    <row r="143" spans="1:3">
      <c r="A143" s="65">
        <v>10</v>
      </c>
      <c r="B143" s="112" t="s">
        <v>483</v>
      </c>
      <c r="C143" s="60">
        <v>278841</v>
      </c>
    </row>
    <row r="144" spans="1:3">
      <c r="A144" s="65">
        <v>11</v>
      </c>
      <c r="B144" s="112" t="s">
        <v>444</v>
      </c>
      <c r="C144" s="60">
        <v>263360</v>
      </c>
    </row>
    <row r="145" spans="1:3">
      <c r="A145" s="65">
        <v>12</v>
      </c>
      <c r="B145" s="112" t="s">
        <v>477</v>
      </c>
      <c r="C145" s="60">
        <v>257614</v>
      </c>
    </row>
    <row r="146" spans="1:3">
      <c r="A146" s="65">
        <v>13</v>
      </c>
      <c r="B146" s="112" t="s">
        <v>305</v>
      </c>
      <c r="C146" s="60">
        <v>252881</v>
      </c>
    </row>
    <row r="147" spans="1:3" ht="24">
      <c r="A147" s="65">
        <v>14</v>
      </c>
      <c r="B147" s="112" t="s">
        <v>465</v>
      </c>
      <c r="C147" s="60">
        <v>218693</v>
      </c>
    </row>
    <row r="148" spans="1:3">
      <c r="A148" s="65">
        <v>15</v>
      </c>
      <c r="B148" s="112" t="s">
        <v>427</v>
      </c>
      <c r="C148" s="60">
        <v>215468</v>
      </c>
    </row>
    <row r="149" spans="1:3">
      <c r="A149" s="65">
        <v>16</v>
      </c>
      <c r="B149" s="112" t="s">
        <v>450</v>
      </c>
      <c r="C149" s="60">
        <v>210892</v>
      </c>
    </row>
    <row r="150" spans="1:3">
      <c r="A150" s="65">
        <v>17</v>
      </c>
      <c r="B150" s="112" t="s">
        <v>449</v>
      </c>
      <c r="C150" s="60">
        <v>189420</v>
      </c>
    </row>
    <row r="151" spans="1:3">
      <c r="A151" s="65">
        <v>18</v>
      </c>
      <c r="B151" s="112" t="s">
        <v>490</v>
      </c>
      <c r="C151" s="60">
        <v>175496</v>
      </c>
    </row>
    <row r="152" spans="1:3">
      <c r="A152" s="65">
        <v>19</v>
      </c>
      <c r="B152" s="112" t="s">
        <v>435</v>
      </c>
      <c r="C152" s="60">
        <v>171043</v>
      </c>
    </row>
    <row r="153" spans="1:3">
      <c r="A153" s="65">
        <v>20</v>
      </c>
      <c r="B153" s="112" t="s">
        <v>468</v>
      </c>
      <c r="C153" s="60">
        <v>168510</v>
      </c>
    </row>
    <row r="154" spans="1:3">
      <c r="A154" s="65">
        <v>21</v>
      </c>
      <c r="B154" s="112" t="s">
        <v>476</v>
      </c>
      <c r="C154" s="60">
        <v>165145</v>
      </c>
    </row>
    <row r="155" spans="1:3">
      <c r="A155" s="65">
        <v>22</v>
      </c>
      <c r="B155" s="112" t="s">
        <v>451</v>
      </c>
      <c r="C155" s="60">
        <v>155595</v>
      </c>
    </row>
    <row r="156" spans="1:3">
      <c r="A156" s="65">
        <v>23</v>
      </c>
      <c r="B156" s="112" t="s">
        <v>446</v>
      </c>
      <c r="C156" s="60">
        <v>152331</v>
      </c>
    </row>
    <row r="157" spans="1:3">
      <c r="A157" s="65">
        <v>24</v>
      </c>
      <c r="B157" s="112" t="s">
        <v>473</v>
      </c>
      <c r="C157" s="60">
        <v>149926</v>
      </c>
    </row>
    <row r="158" spans="1:3">
      <c r="A158" s="65">
        <v>25</v>
      </c>
      <c r="B158" s="112" t="s">
        <v>471</v>
      </c>
      <c r="C158" s="60">
        <v>148154</v>
      </c>
    </row>
    <row r="159" spans="1:3">
      <c r="A159" s="65">
        <v>26</v>
      </c>
      <c r="B159" s="112" t="s">
        <v>439</v>
      </c>
      <c r="C159" s="60">
        <v>144400</v>
      </c>
    </row>
    <row r="160" spans="1:3">
      <c r="A160" s="65">
        <v>27</v>
      </c>
      <c r="B160" s="112" t="s">
        <v>448</v>
      </c>
      <c r="C160" s="60">
        <v>126226</v>
      </c>
    </row>
    <row r="161" spans="1:3">
      <c r="A161" s="65">
        <v>28</v>
      </c>
      <c r="B161" s="112" t="s">
        <v>480</v>
      </c>
      <c r="C161" s="60">
        <v>126060</v>
      </c>
    </row>
    <row r="162" spans="1:3">
      <c r="A162" s="65">
        <v>29</v>
      </c>
      <c r="B162" s="112" t="s">
        <v>437</v>
      </c>
      <c r="C162" s="60">
        <v>124397</v>
      </c>
    </row>
    <row r="163" spans="1:3" ht="24">
      <c r="A163" s="65">
        <v>30</v>
      </c>
      <c r="B163" s="112" t="s">
        <v>508</v>
      </c>
      <c r="C163" s="60">
        <v>120000</v>
      </c>
    </row>
    <row r="164" spans="1:3">
      <c r="A164" s="65">
        <v>31</v>
      </c>
      <c r="B164" s="112" t="s">
        <v>469</v>
      </c>
      <c r="C164" s="60">
        <v>119925</v>
      </c>
    </row>
    <row r="165" spans="1:3">
      <c r="A165" s="65">
        <v>32</v>
      </c>
      <c r="B165" s="112" t="s">
        <v>433</v>
      </c>
      <c r="C165" s="60">
        <v>118522</v>
      </c>
    </row>
    <row r="166" spans="1:3">
      <c r="A166" s="65">
        <v>33</v>
      </c>
      <c r="B166" s="112" t="s">
        <v>481</v>
      </c>
      <c r="C166" s="60">
        <v>117391</v>
      </c>
    </row>
    <row r="167" spans="1:3">
      <c r="A167" s="65">
        <v>34</v>
      </c>
      <c r="B167" s="112" t="s">
        <v>434</v>
      </c>
      <c r="C167" s="60">
        <v>106026</v>
      </c>
    </row>
    <row r="168" spans="1:3">
      <c r="A168" s="65">
        <v>35</v>
      </c>
      <c r="B168" s="112" t="s">
        <v>470</v>
      </c>
      <c r="C168" s="60">
        <v>93156</v>
      </c>
    </row>
    <row r="169" spans="1:3">
      <c r="A169" s="65">
        <v>36</v>
      </c>
      <c r="B169" s="112" t="s">
        <v>423</v>
      </c>
      <c r="C169" s="60">
        <v>89000</v>
      </c>
    </row>
    <row r="170" spans="1:3">
      <c r="A170" s="65">
        <v>37</v>
      </c>
      <c r="B170" s="112" t="s">
        <v>424</v>
      </c>
      <c r="C170" s="60">
        <v>80000</v>
      </c>
    </row>
    <row r="171" spans="1:3">
      <c r="A171" s="65">
        <v>38</v>
      </c>
      <c r="B171" s="112" t="s">
        <v>475</v>
      </c>
      <c r="C171" s="60">
        <v>77000</v>
      </c>
    </row>
    <row r="172" spans="1:3">
      <c r="A172" s="65">
        <v>39</v>
      </c>
      <c r="B172" s="112" t="s">
        <v>310</v>
      </c>
      <c r="C172" s="60">
        <v>76875</v>
      </c>
    </row>
    <row r="173" spans="1:3">
      <c r="A173" s="65">
        <v>40</v>
      </c>
      <c r="B173" s="112" t="s">
        <v>430</v>
      </c>
      <c r="C173" s="60">
        <v>73431</v>
      </c>
    </row>
    <row r="174" spans="1:3">
      <c r="A174" s="65">
        <v>41</v>
      </c>
      <c r="B174" s="112" t="s">
        <v>455</v>
      </c>
      <c r="C174" s="60">
        <v>67331</v>
      </c>
    </row>
    <row r="175" spans="1:3" ht="24">
      <c r="A175" s="65">
        <v>42</v>
      </c>
      <c r="B175" s="112" t="s">
        <v>466</v>
      </c>
      <c r="C175" s="60">
        <v>63345</v>
      </c>
    </row>
    <row r="176" spans="1:3">
      <c r="A176" s="65">
        <v>43</v>
      </c>
      <c r="B176" s="112" t="s">
        <v>454</v>
      </c>
      <c r="C176" s="60">
        <v>57106</v>
      </c>
    </row>
    <row r="177" spans="1:3">
      <c r="A177" s="65">
        <v>44</v>
      </c>
      <c r="B177" s="112" t="s">
        <v>463</v>
      </c>
      <c r="C177" s="60">
        <v>54059</v>
      </c>
    </row>
    <row r="178" spans="1:3">
      <c r="A178" s="65">
        <v>45</v>
      </c>
      <c r="B178" s="112" t="s">
        <v>502</v>
      </c>
      <c r="C178" s="60">
        <v>48608</v>
      </c>
    </row>
    <row r="179" spans="1:3">
      <c r="A179" s="65">
        <v>46</v>
      </c>
      <c r="B179" s="112" t="s">
        <v>479</v>
      </c>
      <c r="C179" s="60">
        <v>48006</v>
      </c>
    </row>
    <row r="180" spans="1:3">
      <c r="A180" s="65">
        <v>47</v>
      </c>
      <c r="B180" s="112" t="s">
        <v>461</v>
      </c>
      <c r="C180" s="60">
        <v>43050</v>
      </c>
    </row>
    <row r="181" spans="1:3">
      <c r="A181" s="65">
        <v>48</v>
      </c>
      <c r="B181" s="112" t="s">
        <v>485</v>
      </c>
      <c r="C181" s="60">
        <v>41600</v>
      </c>
    </row>
    <row r="182" spans="1:3">
      <c r="A182" s="65">
        <v>49</v>
      </c>
      <c r="B182" s="112" t="s">
        <v>309</v>
      </c>
      <c r="C182" s="60">
        <v>41276</v>
      </c>
    </row>
    <row r="183" spans="1:3">
      <c r="A183" s="65">
        <v>50</v>
      </c>
      <c r="B183" s="112" t="s">
        <v>464</v>
      </c>
      <c r="C183" s="60">
        <v>40975</v>
      </c>
    </row>
    <row r="184" spans="1:3">
      <c r="A184" s="65">
        <v>51</v>
      </c>
      <c r="B184" s="112" t="s">
        <v>425</v>
      </c>
      <c r="C184" s="60">
        <v>40590</v>
      </c>
    </row>
    <row r="185" spans="1:3">
      <c r="A185" s="65">
        <v>52</v>
      </c>
      <c r="B185" s="112" t="s">
        <v>422</v>
      </c>
      <c r="C185" s="60">
        <v>40452</v>
      </c>
    </row>
    <row r="186" spans="1:3">
      <c r="A186" s="65">
        <v>53</v>
      </c>
      <c r="B186" s="112" t="s">
        <v>313</v>
      </c>
      <c r="C186" s="60">
        <v>36330</v>
      </c>
    </row>
    <row r="187" spans="1:3">
      <c r="A187" s="65">
        <v>54</v>
      </c>
      <c r="B187" s="112" t="s">
        <v>491</v>
      </c>
      <c r="C187" s="60">
        <v>35000</v>
      </c>
    </row>
    <row r="188" spans="1:3">
      <c r="A188" s="65">
        <v>55</v>
      </c>
      <c r="B188" s="112" t="s">
        <v>452</v>
      </c>
      <c r="C188" s="60">
        <v>33986</v>
      </c>
    </row>
    <row r="189" spans="1:3">
      <c r="A189" s="65">
        <v>56</v>
      </c>
      <c r="B189" s="112" t="s">
        <v>489</v>
      </c>
      <c r="C189" s="60">
        <v>32389</v>
      </c>
    </row>
    <row r="190" spans="1:3">
      <c r="A190" s="65">
        <v>57</v>
      </c>
      <c r="B190" s="112" t="s">
        <v>431</v>
      </c>
      <c r="C190" s="60">
        <v>30134</v>
      </c>
    </row>
    <row r="191" spans="1:3">
      <c r="A191" s="65">
        <v>58</v>
      </c>
      <c r="B191" s="112" t="s">
        <v>499</v>
      </c>
      <c r="C191" s="60">
        <v>30000</v>
      </c>
    </row>
    <row r="192" spans="1:3">
      <c r="A192" s="65">
        <v>59</v>
      </c>
      <c r="B192" s="112" t="s">
        <v>445</v>
      </c>
      <c r="C192" s="60">
        <v>29889</v>
      </c>
    </row>
    <row r="193" spans="1:3">
      <c r="A193" s="65">
        <v>60</v>
      </c>
      <c r="B193" s="112" t="s">
        <v>492</v>
      </c>
      <c r="C193" s="60">
        <v>29000</v>
      </c>
    </row>
    <row r="194" spans="1:3">
      <c r="A194" s="65">
        <v>61</v>
      </c>
      <c r="B194" s="112" t="s">
        <v>484</v>
      </c>
      <c r="C194" s="60">
        <v>28905</v>
      </c>
    </row>
    <row r="195" spans="1:3">
      <c r="A195" s="65">
        <v>62</v>
      </c>
      <c r="B195" s="112" t="s">
        <v>498</v>
      </c>
      <c r="C195" s="60">
        <v>28000</v>
      </c>
    </row>
    <row r="196" spans="1:3">
      <c r="A196" s="65">
        <v>63</v>
      </c>
      <c r="B196" s="112" t="s">
        <v>428</v>
      </c>
      <c r="C196" s="60">
        <v>27349</v>
      </c>
    </row>
    <row r="197" spans="1:3">
      <c r="A197" s="65">
        <v>64</v>
      </c>
      <c r="B197" s="112" t="s">
        <v>426</v>
      </c>
      <c r="C197" s="60">
        <v>24969</v>
      </c>
    </row>
    <row r="198" spans="1:3" ht="24">
      <c r="A198" s="65">
        <v>65</v>
      </c>
      <c r="B198" s="112" t="s">
        <v>459</v>
      </c>
      <c r="C198" s="60">
        <v>22692</v>
      </c>
    </row>
    <row r="199" spans="1:3">
      <c r="A199" s="65">
        <v>66</v>
      </c>
      <c r="B199" s="112" t="s">
        <v>440</v>
      </c>
      <c r="C199" s="60">
        <v>21402</v>
      </c>
    </row>
    <row r="200" spans="1:3">
      <c r="A200" s="65">
        <v>67</v>
      </c>
      <c r="B200" s="112" t="s">
        <v>453</v>
      </c>
      <c r="C200" s="60">
        <v>19680</v>
      </c>
    </row>
    <row r="201" spans="1:3">
      <c r="A201" s="65">
        <v>68</v>
      </c>
      <c r="B201" s="112" t="s">
        <v>447</v>
      </c>
      <c r="C201" s="60">
        <v>19557</v>
      </c>
    </row>
    <row r="202" spans="1:3">
      <c r="A202" s="65">
        <v>69</v>
      </c>
      <c r="B202" s="112" t="s">
        <v>482</v>
      </c>
      <c r="C202" s="60">
        <v>19434</v>
      </c>
    </row>
    <row r="203" spans="1:3">
      <c r="A203" s="65">
        <v>70</v>
      </c>
      <c r="B203" s="112" t="s">
        <v>458</v>
      </c>
      <c r="C203" s="60">
        <v>18450</v>
      </c>
    </row>
    <row r="204" spans="1:3" ht="24">
      <c r="A204" s="65">
        <v>71</v>
      </c>
      <c r="B204" s="112" t="s">
        <v>436</v>
      </c>
      <c r="C204" s="60">
        <v>17220</v>
      </c>
    </row>
    <row r="205" spans="1:3">
      <c r="A205" s="65">
        <v>72</v>
      </c>
      <c r="B205" s="112" t="s">
        <v>457</v>
      </c>
      <c r="C205" s="60">
        <v>17070</v>
      </c>
    </row>
    <row r="206" spans="1:3">
      <c r="A206" s="65">
        <v>73</v>
      </c>
      <c r="B206" s="112" t="s">
        <v>500</v>
      </c>
      <c r="C206" s="60">
        <v>17000</v>
      </c>
    </row>
    <row r="207" spans="1:3">
      <c r="A207" s="65">
        <v>74</v>
      </c>
      <c r="B207" s="112" t="s">
        <v>456</v>
      </c>
      <c r="C207" s="60">
        <v>14760</v>
      </c>
    </row>
    <row r="208" spans="1:3">
      <c r="A208" s="65">
        <v>75</v>
      </c>
      <c r="B208" s="112" t="s">
        <v>510</v>
      </c>
      <c r="C208" s="60">
        <v>11007</v>
      </c>
    </row>
    <row r="209" spans="1:3">
      <c r="A209" s="65">
        <v>76</v>
      </c>
      <c r="B209" s="112" t="s">
        <v>501</v>
      </c>
      <c r="C209" s="60">
        <v>9151</v>
      </c>
    </row>
    <row r="210" spans="1:3">
      <c r="A210" s="65">
        <v>77</v>
      </c>
      <c r="B210" s="112" t="s">
        <v>472</v>
      </c>
      <c r="C210" s="60">
        <v>8048</v>
      </c>
    </row>
    <row r="211" spans="1:3">
      <c r="A211" s="65">
        <v>78</v>
      </c>
      <c r="B211" s="112" t="s">
        <v>460</v>
      </c>
      <c r="C211" s="60">
        <v>7503</v>
      </c>
    </row>
    <row r="212" spans="1:3">
      <c r="A212" s="65">
        <v>79</v>
      </c>
      <c r="B212" s="112" t="s">
        <v>505</v>
      </c>
      <c r="C212" s="60">
        <v>7500</v>
      </c>
    </row>
    <row r="213" spans="1:3">
      <c r="A213" s="65">
        <v>80</v>
      </c>
      <c r="B213" s="112" t="s">
        <v>462</v>
      </c>
      <c r="C213" s="60">
        <v>6765</v>
      </c>
    </row>
    <row r="214" spans="1:3">
      <c r="A214" s="65">
        <v>81</v>
      </c>
      <c r="B214" s="112" t="s">
        <v>488</v>
      </c>
      <c r="C214" s="60">
        <v>6500</v>
      </c>
    </row>
    <row r="215" spans="1:3">
      <c r="A215" s="65">
        <v>82</v>
      </c>
      <c r="B215" s="112" t="s">
        <v>509</v>
      </c>
      <c r="C215" s="60">
        <v>6500</v>
      </c>
    </row>
    <row r="216" spans="1:3">
      <c r="A216" s="65">
        <v>83</v>
      </c>
      <c r="B216" s="112" t="s">
        <v>444</v>
      </c>
      <c r="C216" s="60">
        <v>5166</v>
      </c>
    </row>
    <row r="217" spans="1:3">
      <c r="A217" s="65">
        <v>84</v>
      </c>
      <c r="B217" s="112" t="s">
        <v>429</v>
      </c>
      <c r="C217" s="60">
        <v>5043</v>
      </c>
    </row>
    <row r="218" spans="1:3">
      <c r="A218" s="65">
        <v>85</v>
      </c>
      <c r="B218" s="112" t="s">
        <v>503</v>
      </c>
      <c r="C218" s="60">
        <v>4958</v>
      </c>
    </row>
    <row r="219" spans="1:3">
      <c r="A219" s="65">
        <v>86</v>
      </c>
      <c r="B219" s="112" t="s">
        <v>504</v>
      </c>
      <c r="C219" s="60">
        <v>4945</v>
      </c>
    </row>
    <row r="220" spans="1:3">
      <c r="A220" s="65">
        <v>87</v>
      </c>
      <c r="B220" s="112" t="s">
        <v>506</v>
      </c>
      <c r="C220" s="60">
        <v>4310</v>
      </c>
    </row>
    <row r="221" spans="1:3">
      <c r="A221" s="65">
        <v>88</v>
      </c>
      <c r="B221" s="112" t="s">
        <v>493</v>
      </c>
      <c r="C221" s="60">
        <v>3700</v>
      </c>
    </row>
    <row r="222" spans="1:3">
      <c r="A222" s="65">
        <v>89</v>
      </c>
      <c r="B222" s="112" t="s">
        <v>494</v>
      </c>
      <c r="C222" s="60">
        <v>3700</v>
      </c>
    </row>
    <row r="223" spans="1:3">
      <c r="A223" s="65">
        <v>90</v>
      </c>
      <c r="B223" s="112" t="s">
        <v>495</v>
      </c>
      <c r="C223" s="60">
        <v>3700</v>
      </c>
    </row>
    <row r="224" spans="1:3">
      <c r="A224" s="65">
        <v>91</v>
      </c>
      <c r="B224" s="112" t="s">
        <v>496</v>
      </c>
      <c r="C224" s="60">
        <v>3700</v>
      </c>
    </row>
    <row r="225" spans="1:3">
      <c r="A225" s="65">
        <v>92</v>
      </c>
      <c r="B225" s="112" t="s">
        <v>512</v>
      </c>
      <c r="C225" s="60">
        <v>3470</v>
      </c>
    </row>
    <row r="226" spans="1:3">
      <c r="A226" s="65">
        <v>93</v>
      </c>
      <c r="B226" s="112" t="s">
        <v>507</v>
      </c>
      <c r="C226" s="60">
        <v>3384</v>
      </c>
    </row>
    <row r="227" spans="1:3">
      <c r="A227" s="65">
        <v>94</v>
      </c>
      <c r="B227" s="112" t="s">
        <v>513</v>
      </c>
      <c r="C227" s="60">
        <v>1740</v>
      </c>
    </row>
    <row r="228" spans="1:3">
      <c r="A228" s="65">
        <v>95</v>
      </c>
      <c r="B228" s="112" t="s">
        <v>511</v>
      </c>
      <c r="C228" s="60">
        <v>88</v>
      </c>
    </row>
    <row r="229" spans="1:3">
      <c r="A229" s="65">
        <v>96</v>
      </c>
      <c r="B229" s="112" t="s">
        <v>432</v>
      </c>
      <c r="C229" s="60">
        <v>0</v>
      </c>
    </row>
    <row r="230" spans="1:3">
      <c r="A230" s="65">
        <v>97</v>
      </c>
      <c r="B230" s="112" t="s">
        <v>442</v>
      </c>
      <c r="C230" s="60">
        <v>0</v>
      </c>
    </row>
    <row r="231" spans="1:3">
      <c r="A231" s="65">
        <v>98</v>
      </c>
      <c r="B231" s="112" t="s">
        <v>342</v>
      </c>
      <c r="C231" s="60">
        <v>0</v>
      </c>
    </row>
    <row r="232" spans="1:3">
      <c r="A232" s="65">
        <v>99</v>
      </c>
      <c r="B232" s="112" t="s">
        <v>478</v>
      </c>
      <c r="C232" s="60">
        <v>0</v>
      </c>
    </row>
    <row r="233" spans="1:3">
      <c r="A233" s="65">
        <v>100</v>
      </c>
      <c r="B233" s="112" t="s">
        <v>497</v>
      </c>
      <c r="C233" s="60">
        <v>0</v>
      </c>
    </row>
    <row r="234" spans="1:3">
      <c r="A234" s="157" t="s">
        <v>728</v>
      </c>
      <c r="B234" s="17"/>
      <c r="C234" s="32"/>
    </row>
    <row r="235" spans="1:3">
      <c r="A235" s="157"/>
      <c r="B235" s="17"/>
      <c r="C235" s="32"/>
    </row>
    <row r="236" spans="1:3" ht="15.75">
      <c r="A236" s="26" t="s">
        <v>354</v>
      </c>
      <c r="B236" s="50"/>
      <c r="C236" s="115"/>
    </row>
    <row r="237" spans="1:3" ht="21.75" customHeight="1">
      <c r="A237" s="34" t="s">
        <v>120</v>
      </c>
      <c r="B237" s="34" t="s">
        <v>143</v>
      </c>
      <c r="C237" s="34" t="s">
        <v>528</v>
      </c>
    </row>
    <row r="238" spans="1:3">
      <c r="A238" s="65">
        <v>1</v>
      </c>
      <c r="B238" s="112" t="s">
        <v>301</v>
      </c>
      <c r="C238" s="60">
        <v>23140</v>
      </c>
    </row>
    <row r="239" spans="1:3">
      <c r="A239" s="65">
        <v>2</v>
      </c>
      <c r="B239" s="112" t="s">
        <v>302</v>
      </c>
      <c r="C239" s="60">
        <v>91680</v>
      </c>
    </row>
    <row r="240" spans="1:3">
      <c r="A240" s="65">
        <v>3</v>
      </c>
      <c r="B240" s="112" t="s">
        <v>303</v>
      </c>
      <c r="C240" s="60">
        <v>153750</v>
      </c>
    </row>
    <row r="241" spans="1:3">
      <c r="A241" s="65">
        <v>4</v>
      </c>
      <c r="B241" s="112" t="s">
        <v>304</v>
      </c>
      <c r="C241" s="60">
        <v>128799</v>
      </c>
    </row>
    <row r="242" spans="1:3">
      <c r="A242" s="65">
        <v>5</v>
      </c>
      <c r="B242" s="112" t="s">
        <v>305</v>
      </c>
      <c r="C242" s="60">
        <v>17791</v>
      </c>
    </row>
    <row r="243" spans="1:3">
      <c r="A243" s="65">
        <v>6</v>
      </c>
      <c r="B243" s="112" t="s">
        <v>306</v>
      </c>
      <c r="C243" s="60">
        <v>83525</v>
      </c>
    </row>
    <row r="244" spans="1:3">
      <c r="A244" s="65">
        <v>7</v>
      </c>
      <c r="B244" s="112" t="s">
        <v>307</v>
      </c>
      <c r="C244" s="60">
        <v>140000</v>
      </c>
    </row>
    <row r="245" spans="1:3">
      <c r="A245" s="65">
        <v>8</v>
      </c>
      <c r="B245" s="112" t="s">
        <v>154</v>
      </c>
      <c r="C245" s="60">
        <v>107293</v>
      </c>
    </row>
    <row r="246" spans="1:3">
      <c r="A246" s="65">
        <v>9</v>
      </c>
      <c r="B246" s="112" t="s">
        <v>308</v>
      </c>
      <c r="C246" s="60">
        <v>49956</v>
      </c>
    </row>
    <row r="247" spans="1:3">
      <c r="A247" s="65">
        <v>10</v>
      </c>
      <c r="B247" s="112" t="s">
        <v>309</v>
      </c>
      <c r="C247" s="60">
        <v>3444</v>
      </c>
    </row>
    <row r="248" spans="1:3">
      <c r="A248" s="65">
        <v>11</v>
      </c>
      <c r="B248" s="112" t="s">
        <v>310</v>
      </c>
      <c r="C248" s="60">
        <v>56329</v>
      </c>
    </row>
    <row r="249" spans="1:3">
      <c r="A249" s="65">
        <v>12</v>
      </c>
      <c r="B249" s="112" t="s">
        <v>311</v>
      </c>
      <c r="C249" s="60">
        <v>130786</v>
      </c>
    </row>
    <row r="250" spans="1:3">
      <c r="A250" s="65">
        <v>13</v>
      </c>
      <c r="B250" s="112" t="s">
        <v>312</v>
      </c>
      <c r="C250" s="60">
        <v>596740</v>
      </c>
    </row>
    <row r="251" spans="1:3">
      <c r="A251" s="65">
        <v>14</v>
      </c>
      <c r="B251" s="112" t="s">
        <v>313</v>
      </c>
      <c r="C251" s="60">
        <v>5110</v>
      </c>
    </row>
    <row r="252" spans="1:3">
      <c r="A252" s="65">
        <v>15</v>
      </c>
      <c r="B252" s="112" t="s">
        <v>314</v>
      </c>
      <c r="C252" s="60">
        <v>134469</v>
      </c>
    </row>
    <row r="253" spans="1:3">
      <c r="A253" s="65">
        <v>16</v>
      </c>
      <c r="B253" s="112" t="s">
        <v>315</v>
      </c>
      <c r="C253" s="60">
        <v>167637</v>
      </c>
    </row>
    <row r="254" spans="1:3">
      <c r="A254" s="65">
        <v>17</v>
      </c>
      <c r="B254" s="112" t="s">
        <v>316</v>
      </c>
      <c r="C254" s="60">
        <v>246968</v>
      </c>
    </row>
    <row r="255" spans="1:3">
      <c r="A255" s="65">
        <v>18</v>
      </c>
      <c r="B255" s="112" t="s">
        <v>317</v>
      </c>
      <c r="C255" s="60">
        <v>26322</v>
      </c>
    </row>
    <row r="256" spans="1:3">
      <c r="A256" s="65">
        <v>19</v>
      </c>
      <c r="B256" s="112" t="s">
        <v>318</v>
      </c>
      <c r="C256" s="60">
        <v>149245</v>
      </c>
    </row>
    <row r="257" spans="1:3">
      <c r="A257" s="65">
        <v>20</v>
      </c>
      <c r="B257" s="112" t="s">
        <v>319</v>
      </c>
      <c r="C257" s="60">
        <v>152550</v>
      </c>
    </row>
    <row r="258" spans="1:3">
      <c r="A258" s="65">
        <v>21</v>
      </c>
      <c r="B258" s="112" t="s">
        <v>320</v>
      </c>
      <c r="C258" s="60">
        <v>253075</v>
      </c>
    </row>
    <row r="259" spans="1:3">
      <c r="A259" s="65">
        <v>22</v>
      </c>
      <c r="B259" s="112" t="s">
        <v>321</v>
      </c>
      <c r="C259" s="60">
        <v>398770</v>
      </c>
    </row>
    <row r="260" spans="1:3">
      <c r="A260" s="65">
        <v>23</v>
      </c>
      <c r="B260" s="112" t="s">
        <v>322</v>
      </c>
      <c r="C260" s="60">
        <v>59864</v>
      </c>
    </row>
    <row r="261" spans="1:3">
      <c r="A261" s="65">
        <v>24</v>
      </c>
      <c r="B261" s="112" t="s">
        <v>323</v>
      </c>
      <c r="C261" s="60">
        <v>75950</v>
      </c>
    </row>
    <row r="262" spans="1:3">
      <c r="A262" s="65">
        <v>25</v>
      </c>
      <c r="B262" s="112" t="s">
        <v>324</v>
      </c>
      <c r="C262" s="60">
        <v>148654</v>
      </c>
    </row>
    <row r="263" spans="1:3">
      <c r="A263" s="65">
        <v>26</v>
      </c>
      <c r="B263" s="112" t="s">
        <v>325</v>
      </c>
      <c r="C263" s="60">
        <v>158916</v>
      </c>
    </row>
    <row r="264" spans="1:3">
      <c r="A264" s="65">
        <v>27</v>
      </c>
      <c r="B264" s="112" t="s">
        <v>326</v>
      </c>
      <c r="C264" s="60">
        <v>269000</v>
      </c>
    </row>
    <row r="265" spans="1:3">
      <c r="A265" s="65">
        <v>28</v>
      </c>
      <c r="B265" s="112" t="s">
        <v>327</v>
      </c>
      <c r="C265" s="60">
        <v>258000</v>
      </c>
    </row>
    <row r="266" spans="1:3">
      <c r="A266" s="65">
        <v>29</v>
      </c>
      <c r="B266" s="112" t="s">
        <v>328</v>
      </c>
      <c r="C266" s="60">
        <v>10130</v>
      </c>
    </row>
    <row r="267" spans="1:3">
      <c r="A267" s="65">
        <v>30</v>
      </c>
      <c r="B267" s="112" t="s">
        <v>329</v>
      </c>
      <c r="C267" s="60">
        <v>14950</v>
      </c>
    </row>
    <row r="268" spans="1:3" ht="24">
      <c r="A268" s="65">
        <v>31</v>
      </c>
      <c r="B268" s="112" t="s">
        <v>353</v>
      </c>
      <c r="C268" s="60">
        <v>237221</v>
      </c>
    </row>
    <row r="269" spans="1:3">
      <c r="A269" s="65">
        <v>32</v>
      </c>
      <c r="B269" s="112" t="s">
        <v>330</v>
      </c>
      <c r="C269" s="60">
        <v>241586</v>
      </c>
    </row>
    <row r="270" spans="1:3" ht="15" customHeight="1">
      <c r="A270" s="65">
        <v>33</v>
      </c>
      <c r="B270" s="112" t="s">
        <v>331</v>
      </c>
      <c r="C270" s="60">
        <v>174291</v>
      </c>
    </row>
    <row r="271" spans="1:3">
      <c r="A271" s="65">
        <v>34</v>
      </c>
      <c r="B271" s="112" t="s">
        <v>332</v>
      </c>
      <c r="C271" s="60">
        <v>247491</v>
      </c>
    </row>
    <row r="272" spans="1:3">
      <c r="A272" s="65">
        <v>35</v>
      </c>
      <c r="B272" s="112" t="s">
        <v>333</v>
      </c>
      <c r="C272" s="60">
        <v>67351</v>
      </c>
    </row>
    <row r="273" spans="1:3">
      <c r="A273" s="65">
        <v>36</v>
      </c>
      <c r="B273" s="112" t="s">
        <v>334</v>
      </c>
      <c r="C273" s="60">
        <v>4374</v>
      </c>
    </row>
    <row r="274" spans="1:3">
      <c r="A274" s="65">
        <v>37</v>
      </c>
      <c r="B274" s="112" t="s">
        <v>163</v>
      </c>
      <c r="C274" s="60">
        <v>1526675</v>
      </c>
    </row>
    <row r="275" spans="1:3">
      <c r="A275" s="154" t="s">
        <v>726</v>
      </c>
      <c r="B275" s="113" t="s">
        <v>518</v>
      </c>
      <c r="C275" s="107" t="s">
        <v>727</v>
      </c>
    </row>
    <row r="276" spans="1:3">
      <c r="A276" s="155"/>
      <c r="B276" s="113" t="s">
        <v>519</v>
      </c>
      <c r="C276" s="107" t="s">
        <v>727</v>
      </c>
    </row>
    <row r="277" spans="1:3">
      <c r="A277" s="155"/>
      <c r="B277" s="113" t="s">
        <v>520</v>
      </c>
      <c r="C277" s="107" t="s">
        <v>727</v>
      </c>
    </row>
    <row r="278" spans="1:3">
      <c r="A278" s="155"/>
      <c r="B278" s="113" t="s">
        <v>521</v>
      </c>
      <c r="C278" s="107" t="s">
        <v>727</v>
      </c>
    </row>
    <row r="279" spans="1:3">
      <c r="A279" s="155"/>
      <c r="B279" s="113" t="s">
        <v>522</v>
      </c>
      <c r="C279" s="107" t="s">
        <v>727</v>
      </c>
    </row>
    <row r="280" spans="1:3">
      <c r="A280" s="155"/>
      <c r="B280" s="113" t="s">
        <v>523</v>
      </c>
      <c r="C280" s="107" t="s">
        <v>727</v>
      </c>
    </row>
    <row r="281" spans="1:3">
      <c r="A281" s="155"/>
      <c r="B281" s="113" t="s">
        <v>524</v>
      </c>
      <c r="C281" s="107" t="s">
        <v>727</v>
      </c>
    </row>
    <row r="282" spans="1:3">
      <c r="A282" s="155"/>
      <c r="B282" s="113" t="s">
        <v>525</v>
      </c>
      <c r="C282" s="107" t="s">
        <v>727</v>
      </c>
    </row>
    <row r="283" spans="1:3">
      <c r="A283" s="156"/>
      <c r="B283" s="113" t="s">
        <v>526</v>
      </c>
      <c r="C283" s="107" t="s">
        <v>727</v>
      </c>
    </row>
    <row r="284" spans="1:3">
      <c r="A284" s="65">
        <v>38</v>
      </c>
      <c r="B284" s="112" t="s">
        <v>335</v>
      </c>
      <c r="C284" s="60">
        <v>177992</v>
      </c>
    </row>
    <row r="285" spans="1:3" ht="24">
      <c r="A285" s="65">
        <v>39</v>
      </c>
      <c r="B285" s="112" t="s">
        <v>336</v>
      </c>
      <c r="C285" s="60">
        <v>103450</v>
      </c>
    </row>
    <row r="286" spans="1:3">
      <c r="A286" s="65">
        <v>40</v>
      </c>
      <c r="B286" s="112" t="s">
        <v>527</v>
      </c>
      <c r="C286" s="60">
        <v>28377</v>
      </c>
    </row>
    <row r="287" spans="1:3">
      <c r="A287" s="65">
        <v>41</v>
      </c>
      <c r="B287" s="112" t="s">
        <v>337</v>
      </c>
      <c r="C287" s="60">
        <v>285030</v>
      </c>
    </row>
    <row r="288" spans="1:3">
      <c r="A288" s="65">
        <v>42</v>
      </c>
      <c r="B288" s="112" t="s">
        <v>338</v>
      </c>
      <c r="C288" s="60">
        <v>60639</v>
      </c>
    </row>
    <row r="289" spans="1:3">
      <c r="A289" s="65">
        <v>43</v>
      </c>
      <c r="B289" s="112" t="s">
        <v>339</v>
      </c>
      <c r="C289" s="60">
        <v>73800</v>
      </c>
    </row>
    <row r="290" spans="1:3">
      <c r="A290" s="65">
        <v>44</v>
      </c>
      <c r="B290" s="112" t="s">
        <v>340</v>
      </c>
      <c r="C290" s="60">
        <v>252207</v>
      </c>
    </row>
    <row r="291" spans="1:3">
      <c r="A291" s="65">
        <v>45</v>
      </c>
      <c r="B291" s="112" t="s">
        <v>341</v>
      </c>
      <c r="C291" s="60">
        <v>257000</v>
      </c>
    </row>
    <row r="292" spans="1:3">
      <c r="A292" s="65">
        <v>46</v>
      </c>
      <c r="B292" s="112" t="s">
        <v>342</v>
      </c>
      <c r="C292" s="60">
        <v>2180766</v>
      </c>
    </row>
    <row r="293" spans="1:3">
      <c r="A293" s="65">
        <v>47</v>
      </c>
      <c r="B293" s="112" t="s">
        <v>343</v>
      </c>
      <c r="C293" s="60">
        <v>191113</v>
      </c>
    </row>
    <row r="294" spans="1:3">
      <c r="A294" s="65">
        <v>48</v>
      </c>
      <c r="B294" s="112" t="s">
        <v>344</v>
      </c>
      <c r="C294" s="60">
        <v>131220</v>
      </c>
    </row>
    <row r="295" spans="1:3">
      <c r="A295" s="65">
        <v>49</v>
      </c>
      <c r="B295" s="112" t="s">
        <v>345</v>
      </c>
      <c r="C295" s="60">
        <v>3100</v>
      </c>
    </row>
    <row r="296" spans="1:3">
      <c r="A296" s="65">
        <v>50</v>
      </c>
      <c r="B296" s="112" t="s">
        <v>346</v>
      </c>
      <c r="C296" s="60">
        <v>9080</v>
      </c>
    </row>
    <row r="297" spans="1:3">
      <c r="A297" s="65">
        <v>51</v>
      </c>
      <c r="B297" s="112" t="s">
        <v>347</v>
      </c>
      <c r="C297" s="60">
        <v>113</v>
      </c>
    </row>
    <row r="298" spans="1:3">
      <c r="A298" s="65">
        <v>52</v>
      </c>
      <c r="B298" s="112" t="s">
        <v>348</v>
      </c>
      <c r="C298" s="60">
        <v>12468</v>
      </c>
    </row>
    <row r="299" spans="1:3">
      <c r="A299" s="65">
        <v>53</v>
      </c>
      <c r="B299" s="112" t="s">
        <v>301</v>
      </c>
      <c r="C299" s="60">
        <v>87510</v>
      </c>
    </row>
    <row r="300" spans="1:3">
      <c r="A300" s="65">
        <v>54</v>
      </c>
      <c r="B300" s="112" t="s">
        <v>349</v>
      </c>
      <c r="C300" s="60">
        <v>20000</v>
      </c>
    </row>
    <row r="301" spans="1:3">
      <c r="A301" s="65">
        <v>55</v>
      </c>
      <c r="B301" s="112" t="s">
        <v>350</v>
      </c>
      <c r="C301" s="60">
        <v>15000</v>
      </c>
    </row>
    <row r="302" spans="1:3" ht="24">
      <c r="A302" s="65">
        <v>56</v>
      </c>
      <c r="B302" s="112" t="s">
        <v>351</v>
      </c>
      <c r="C302" s="60">
        <v>14312</v>
      </c>
    </row>
    <row r="303" spans="1:3">
      <c r="A303" s="65">
        <v>57</v>
      </c>
      <c r="B303" s="112" t="s">
        <v>352</v>
      </c>
      <c r="C303" s="60">
        <v>6000</v>
      </c>
    </row>
    <row r="304" spans="1:3">
      <c r="A304" s="157" t="s">
        <v>728</v>
      </c>
    </row>
    <row r="305" spans="1:3">
      <c r="A305" s="157"/>
    </row>
    <row r="306" spans="1:3" ht="15.75">
      <c r="A306" s="26" t="s">
        <v>243</v>
      </c>
      <c r="B306" s="50"/>
      <c r="C306" s="115"/>
    </row>
    <row r="307" spans="1:3" ht="21.75" customHeight="1">
      <c r="A307" s="34" t="s">
        <v>120</v>
      </c>
      <c r="B307" s="34" t="s">
        <v>143</v>
      </c>
      <c r="C307" s="34" t="s">
        <v>528</v>
      </c>
    </row>
    <row r="308" spans="1:3">
      <c r="A308" s="65">
        <v>1</v>
      </c>
      <c r="B308" s="112" t="s">
        <v>230</v>
      </c>
      <c r="C308" s="60">
        <v>452426</v>
      </c>
    </row>
    <row r="309" spans="1:3">
      <c r="A309" s="65">
        <v>2</v>
      </c>
      <c r="B309" s="112" t="s">
        <v>231</v>
      </c>
      <c r="C309" s="60">
        <v>388680</v>
      </c>
    </row>
    <row r="310" spans="1:3" ht="24">
      <c r="A310" s="65">
        <v>3</v>
      </c>
      <c r="B310" s="112" t="s">
        <v>232</v>
      </c>
      <c r="C310" s="60">
        <v>591630</v>
      </c>
    </row>
    <row r="311" spans="1:3">
      <c r="A311" s="65">
        <v>4</v>
      </c>
      <c r="B311" s="112" t="s">
        <v>233</v>
      </c>
      <c r="C311" s="60">
        <v>441478</v>
      </c>
    </row>
    <row r="312" spans="1:3">
      <c r="A312" s="65">
        <v>5</v>
      </c>
      <c r="B312" s="112" t="s">
        <v>249</v>
      </c>
      <c r="C312" s="60">
        <v>509161</v>
      </c>
    </row>
    <row r="313" spans="1:3" ht="24">
      <c r="A313" s="65">
        <v>6</v>
      </c>
      <c r="B313" s="112" t="s">
        <v>247</v>
      </c>
      <c r="C313" s="60">
        <v>497424</v>
      </c>
    </row>
    <row r="314" spans="1:3">
      <c r="A314" s="65">
        <v>7</v>
      </c>
      <c r="B314" s="112" t="s">
        <v>252</v>
      </c>
      <c r="C314" s="60">
        <v>255253</v>
      </c>
    </row>
    <row r="315" spans="1:3">
      <c r="A315" s="65">
        <v>8</v>
      </c>
      <c r="B315" s="112" t="s">
        <v>234</v>
      </c>
      <c r="C315" s="60">
        <v>141737</v>
      </c>
    </row>
    <row r="316" spans="1:3">
      <c r="A316" s="65">
        <v>9</v>
      </c>
      <c r="B316" s="112" t="s">
        <v>154</v>
      </c>
      <c r="C316" s="60">
        <v>481866</v>
      </c>
    </row>
    <row r="317" spans="1:3">
      <c r="A317" s="65">
        <v>10</v>
      </c>
      <c r="B317" s="112" t="s">
        <v>253</v>
      </c>
      <c r="C317" s="60">
        <v>411227</v>
      </c>
    </row>
    <row r="318" spans="1:3">
      <c r="A318" s="65">
        <v>11</v>
      </c>
      <c r="B318" s="112" t="s">
        <v>248</v>
      </c>
      <c r="C318" s="60">
        <v>361476</v>
      </c>
    </row>
    <row r="319" spans="1:3">
      <c r="A319" s="65">
        <v>12</v>
      </c>
      <c r="B319" s="112" t="s">
        <v>235</v>
      </c>
      <c r="C319" s="60">
        <v>642000</v>
      </c>
    </row>
    <row r="320" spans="1:3">
      <c r="A320" s="65">
        <v>13</v>
      </c>
      <c r="B320" s="112" t="s">
        <v>236</v>
      </c>
      <c r="C320" s="60">
        <v>526491</v>
      </c>
    </row>
    <row r="321" spans="1:3">
      <c r="A321" s="65">
        <v>14</v>
      </c>
      <c r="B321" s="112" t="s">
        <v>237</v>
      </c>
      <c r="C321" s="60">
        <v>231798</v>
      </c>
    </row>
    <row r="322" spans="1:3">
      <c r="A322" s="65">
        <v>15</v>
      </c>
      <c r="B322" s="112" t="s">
        <v>250</v>
      </c>
      <c r="C322" s="60">
        <v>493818</v>
      </c>
    </row>
    <row r="323" spans="1:3">
      <c r="A323" s="65">
        <v>16</v>
      </c>
      <c r="B323" s="112" t="s">
        <v>238</v>
      </c>
      <c r="C323" s="60">
        <v>114783</v>
      </c>
    </row>
    <row r="324" spans="1:3">
      <c r="A324" s="65">
        <v>17</v>
      </c>
      <c r="B324" s="112" t="s">
        <v>239</v>
      </c>
      <c r="C324" s="60">
        <v>1997928</v>
      </c>
    </row>
    <row r="325" spans="1:3">
      <c r="A325" s="65">
        <v>18</v>
      </c>
      <c r="B325" s="112" t="s">
        <v>251</v>
      </c>
      <c r="C325" s="60">
        <v>1088924</v>
      </c>
    </row>
    <row r="326" spans="1:3">
      <c r="A326" s="65">
        <v>19</v>
      </c>
      <c r="B326" s="112" t="s">
        <v>240</v>
      </c>
      <c r="C326" s="60">
        <v>500000</v>
      </c>
    </row>
    <row r="327" spans="1:3">
      <c r="A327" s="65">
        <v>20</v>
      </c>
      <c r="B327" s="112" t="s">
        <v>241</v>
      </c>
      <c r="C327" s="60">
        <v>54545</v>
      </c>
    </row>
    <row r="328" spans="1:3">
      <c r="A328" s="65">
        <v>21</v>
      </c>
      <c r="B328" s="112" t="s">
        <v>242</v>
      </c>
      <c r="C328" s="60">
        <v>144347</v>
      </c>
    </row>
    <row r="329" spans="1:3">
      <c r="A329" s="157" t="s">
        <v>728</v>
      </c>
    </row>
    <row r="330" spans="1:3">
      <c r="A330" s="157"/>
    </row>
    <row r="331" spans="1:3" ht="15.75">
      <c r="A331" s="26" t="s">
        <v>196</v>
      </c>
      <c r="B331" s="50"/>
      <c r="C331" s="115"/>
    </row>
    <row r="332" spans="1:3" ht="21.75" customHeight="1">
      <c r="A332" s="34" t="s">
        <v>120</v>
      </c>
      <c r="B332" s="34" t="s">
        <v>143</v>
      </c>
      <c r="C332" s="34" t="s">
        <v>528</v>
      </c>
    </row>
    <row r="333" spans="1:3">
      <c r="A333" s="65">
        <v>1</v>
      </c>
      <c r="B333" s="110" t="s">
        <v>171</v>
      </c>
      <c r="C333" s="114">
        <v>684882</v>
      </c>
    </row>
    <row r="334" spans="1:3">
      <c r="A334" s="65">
        <v>2</v>
      </c>
      <c r="B334" s="110" t="s">
        <v>154</v>
      </c>
      <c r="C334" s="114">
        <v>621170</v>
      </c>
    </row>
    <row r="335" spans="1:3">
      <c r="A335" s="65">
        <v>3</v>
      </c>
      <c r="B335" s="110" t="s">
        <v>145</v>
      </c>
      <c r="C335" s="114">
        <v>569100</v>
      </c>
    </row>
    <row r="336" spans="1:3">
      <c r="A336" s="65">
        <v>4</v>
      </c>
      <c r="B336" s="110" t="s">
        <v>144</v>
      </c>
      <c r="C336" s="114">
        <v>527069</v>
      </c>
    </row>
    <row r="337" spans="1:3">
      <c r="A337" s="65">
        <v>5</v>
      </c>
      <c r="B337" s="110" t="s">
        <v>167</v>
      </c>
      <c r="C337" s="114">
        <v>526217</v>
      </c>
    </row>
    <row r="338" spans="1:3">
      <c r="A338" s="65">
        <v>6</v>
      </c>
      <c r="B338" s="110" t="s">
        <v>152</v>
      </c>
      <c r="C338" s="114">
        <v>514833</v>
      </c>
    </row>
    <row r="339" spans="1:3">
      <c r="A339" s="65">
        <v>7</v>
      </c>
      <c r="B339" s="110" t="s">
        <v>168</v>
      </c>
      <c r="C339" s="114">
        <v>509245</v>
      </c>
    </row>
    <row r="340" spans="1:3" ht="24">
      <c r="A340" s="65">
        <v>8</v>
      </c>
      <c r="B340" s="110" t="s">
        <v>165</v>
      </c>
      <c r="C340" s="114">
        <v>506400</v>
      </c>
    </row>
    <row r="341" spans="1:3">
      <c r="A341" s="65">
        <v>9</v>
      </c>
      <c r="B341" s="110" t="s">
        <v>156</v>
      </c>
      <c r="C341" s="114">
        <v>501312</v>
      </c>
    </row>
    <row r="342" spans="1:3">
      <c r="A342" s="65">
        <v>10</v>
      </c>
      <c r="B342" s="110" t="s">
        <v>157</v>
      </c>
      <c r="C342" s="114">
        <v>489465</v>
      </c>
    </row>
    <row r="343" spans="1:3">
      <c r="A343" s="65">
        <v>11</v>
      </c>
      <c r="B343" s="110" t="s">
        <v>163</v>
      </c>
      <c r="C343" s="114">
        <v>414427</v>
      </c>
    </row>
    <row r="344" spans="1:3">
      <c r="A344" s="65">
        <v>12</v>
      </c>
      <c r="B344" s="110" t="s">
        <v>147</v>
      </c>
      <c r="C344" s="114">
        <v>366373</v>
      </c>
    </row>
    <row r="345" spans="1:3">
      <c r="A345" s="65">
        <v>13</v>
      </c>
      <c r="B345" s="110" t="s">
        <v>170</v>
      </c>
      <c r="C345" s="114">
        <v>360846</v>
      </c>
    </row>
    <row r="346" spans="1:3">
      <c r="A346" s="65">
        <v>14</v>
      </c>
      <c r="B346" s="110" t="s">
        <v>158</v>
      </c>
      <c r="C346" s="114">
        <v>325918</v>
      </c>
    </row>
    <row r="347" spans="1:3">
      <c r="A347" s="65">
        <v>15</v>
      </c>
      <c r="B347" s="110" t="s">
        <v>164</v>
      </c>
      <c r="C347" s="114">
        <v>306103</v>
      </c>
    </row>
    <row r="348" spans="1:3">
      <c r="A348" s="65">
        <v>16</v>
      </c>
      <c r="B348" s="110" t="s">
        <v>149</v>
      </c>
      <c r="C348" s="114">
        <v>294901</v>
      </c>
    </row>
    <row r="349" spans="1:3">
      <c r="A349" s="65">
        <v>17</v>
      </c>
      <c r="B349" s="110" t="s">
        <v>166</v>
      </c>
      <c r="C349" s="114">
        <v>268659</v>
      </c>
    </row>
    <row r="350" spans="1:3">
      <c r="A350" s="65">
        <v>18</v>
      </c>
      <c r="B350" s="110" t="s">
        <v>153</v>
      </c>
      <c r="C350" s="114">
        <v>261122</v>
      </c>
    </row>
    <row r="351" spans="1:3">
      <c r="A351" s="65">
        <v>19</v>
      </c>
      <c r="B351" s="110" t="s">
        <v>148</v>
      </c>
      <c r="C351" s="114">
        <v>215016</v>
      </c>
    </row>
    <row r="352" spans="1:3">
      <c r="A352" s="65">
        <v>20</v>
      </c>
      <c r="B352" s="110" t="s">
        <v>150</v>
      </c>
      <c r="C352" s="114">
        <v>208799</v>
      </c>
    </row>
    <row r="353" spans="1:3">
      <c r="A353" s="65">
        <v>21</v>
      </c>
      <c r="B353" s="110" t="s">
        <v>155</v>
      </c>
      <c r="C353" s="114">
        <v>202138</v>
      </c>
    </row>
    <row r="354" spans="1:3">
      <c r="A354" s="65">
        <v>22</v>
      </c>
      <c r="B354" s="110" t="s">
        <v>146</v>
      </c>
      <c r="C354" s="114">
        <v>185719</v>
      </c>
    </row>
    <row r="355" spans="1:3">
      <c r="A355" s="65">
        <v>23</v>
      </c>
      <c r="B355" s="110" t="s">
        <v>159</v>
      </c>
      <c r="C355" s="114">
        <v>135519</v>
      </c>
    </row>
    <row r="356" spans="1:3">
      <c r="A356" s="65">
        <v>24</v>
      </c>
      <c r="B356" s="110" t="s">
        <v>151</v>
      </c>
      <c r="C356" s="114">
        <v>116917</v>
      </c>
    </row>
    <row r="357" spans="1:3" ht="24">
      <c r="A357" s="65">
        <v>25</v>
      </c>
      <c r="B357" s="110" t="s">
        <v>169</v>
      </c>
      <c r="C357" s="114">
        <v>57300</v>
      </c>
    </row>
    <row r="358" spans="1:3">
      <c r="A358" s="65">
        <v>26</v>
      </c>
      <c r="B358" s="110" t="s">
        <v>161</v>
      </c>
      <c r="C358" s="114">
        <v>53113</v>
      </c>
    </row>
    <row r="359" spans="1:3">
      <c r="A359" s="65">
        <v>27</v>
      </c>
      <c r="B359" s="110" t="s">
        <v>162</v>
      </c>
      <c r="C359" s="114">
        <v>46740</v>
      </c>
    </row>
    <row r="360" spans="1:3">
      <c r="A360" s="65">
        <v>28</v>
      </c>
      <c r="B360" s="110" t="s">
        <v>160</v>
      </c>
      <c r="C360" s="114">
        <v>30000</v>
      </c>
    </row>
    <row r="361" spans="1:3">
      <c r="A361" s="157" t="s">
        <v>728</v>
      </c>
    </row>
  </sheetData>
  <sortState ref="A2:C29">
    <sortCondition descending="1" ref="C2"/>
  </sortState>
  <mergeCells count="1">
    <mergeCell ref="A275:A283"/>
  </mergeCells>
  <pageMargins left="0.31496062992125984" right="0.31496062992125984" top="0.74803149606299213" bottom="0.74803149606299213" header="0.31496062992125984" footer="0.31496062992125984"/>
  <pageSetup paperSize="9" scale="65" orientation="portrait" r:id="rId1"/>
  <headerFooter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rowBreaks count="3" manualBreakCount="3">
    <brk id="131" max="2" man="1"/>
    <brk id="235" max="16383" man="1"/>
    <brk id="3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12</vt:i4>
      </vt:variant>
    </vt:vector>
  </HeadingPairs>
  <TitlesOfParts>
    <vt:vector size="20" baseType="lpstr">
      <vt:lpstr>Budżet</vt:lpstr>
      <vt:lpstr>Kondycja finansowa</vt:lpstr>
      <vt:lpstr>Struktura dochodów</vt:lpstr>
      <vt:lpstr>Dochody z bliska</vt:lpstr>
      <vt:lpstr>Struktura wydatków</vt:lpstr>
      <vt:lpstr>Wydatki z bliska</vt:lpstr>
      <vt:lpstr>Wybrane inwestycje</vt:lpstr>
      <vt:lpstr>Budżet Obywatelski</vt:lpstr>
      <vt:lpstr>Budżet!Obszar_wydruku</vt:lpstr>
      <vt:lpstr>'Budżet Obywatelski'!Obszar_wydruku</vt:lpstr>
      <vt:lpstr>'Dochody z bliska'!Obszar_wydruku</vt:lpstr>
      <vt:lpstr>'Kondycja finansowa'!Obszar_wydruku</vt:lpstr>
      <vt:lpstr>'Struktura dochodów'!Obszar_wydruku</vt:lpstr>
      <vt:lpstr>'Struktura wydatków'!Obszar_wydruku</vt:lpstr>
      <vt:lpstr>'Wybrane inwestycje'!Obszar_wydruku</vt:lpstr>
      <vt:lpstr>'Wydatki z bliska'!Obszar_wydruku</vt:lpstr>
      <vt:lpstr>Budżet!Tytuły_wydruku</vt:lpstr>
      <vt:lpstr>'Dochody z bliska'!Tytuły_wydruku</vt:lpstr>
      <vt:lpstr>'Struktura dochodów'!Tytuły_wydruku</vt:lpstr>
      <vt:lpstr>'Wydatki z bliska'!Tytuły_wydruku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2019-07-03T11:48:50Z</cp:lastPrinted>
  <dcterms:created xsi:type="dcterms:W3CDTF">2015-12-09T08:43:29Z</dcterms:created>
  <dcterms:modified xsi:type="dcterms:W3CDTF">2019-07-03T11:48:59Z</dcterms:modified>
</cp:coreProperties>
</file>