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hrynkiewicz.m\Desktop\"/>
    </mc:Choice>
  </mc:AlternateContent>
  <bookViews>
    <workbookView xWindow="360" yWindow="210" windowWidth="6780" windowHeight="5685" tabRatio="570"/>
  </bookViews>
  <sheets>
    <sheet name="Gospodarka 2000-2016" sheetId="34" r:id="rId1"/>
    <sheet name="wyniki finansowe przedsięb." sheetId="37" r:id="rId2"/>
  </sheets>
  <definedNames>
    <definedName name="_xlnm.Print_Area" localSheetId="0">'Gospodarka 2000-2016'!$A$1:$S$369</definedName>
  </definedNames>
  <calcPr calcId="152511"/>
</workbook>
</file>

<file path=xl/calcChain.xml><?xml version="1.0" encoding="utf-8"?>
<calcChain xmlns="http://schemas.openxmlformats.org/spreadsheetml/2006/main">
  <c r="T114" i="34" l="1"/>
  <c r="T115" i="34"/>
  <c r="T113" i="34"/>
  <c r="T103" i="34"/>
  <c r="T104" i="34"/>
  <c r="T105" i="34"/>
  <c r="T106" i="34"/>
  <c r="T107" i="34"/>
  <c r="T108" i="34"/>
  <c r="T109" i="34"/>
  <c r="T110" i="34"/>
  <c r="T111" i="34"/>
  <c r="T112" i="34"/>
  <c r="T100" i="34"/>
  <c r="T101" i="34"/>
  <c r="T99" i="34"/>
  <c r="T94" i="34"/>
  <c r="T95" i="34"/>
  <c r="T96" i="34"/>
  <c r="T97" i="34"/>
  <c r="T93" i="34"/>
  <c r="S96" i="34"/>
  <c r="S97" i="34"/>
  <c r="C95" i="34"/>
  <c r="D95" i="34"/>
  <c r="E95" i="34"/>
  <c r="F95" i="34"/>
  <c r="G95" i="34"/>
  <c r="H95" i="34"/>
  <c r="I95" i="34"/>
  <c r="J95" i="34"/>
  <c r="K95" i="34"/>
  <c r="L95" i="34"/>
  <c r="M95" i="34"/>
  <c r="N95" i="34"/>
  <c r="O95" i="34"/>
  <c r="P95" i="34"/>
  <c r="S95" i="34"/>
  <c r="R241" i="34"/>
  <c r="S234" i="34"/>
  <c r="S235" i="34"/>
  <c r="S236" i="34"/>
  <c r="S237" i="34"/>
  <c r="S238" i="34"/>
  <c r="S239" i="34"/>
  <c r="S240" i="34"/>
  <c r="S233" i="34"/>
  <c r="S166" i="34"/>
  <c r="T142" i="34"/>
  <c r="T143" i="34"/>
  <c r="T144" i="34"/>
  <c r="T145" i="34"/>
  <c r="T146" i="34"/>
  <c r="T147" i="34"/>
  <c r="T148" i="34"/>
  <c r="T149" i="34"/>
  <c r="T150" i="34"/>
  <c r="T151" i="34"/>
  <c r="T152" i="34"/>
  <c r="T153" i="34"/>
  <c r="T154" i="34"/>
  <c r="T155" i="34"/>
  <c r="T156" i="34"/>
  <c r="T157" i="34"/>
  <c r="T158" i="34"/>
  <c r="T159" i="34"/>
  <c r="T160" i="34"/>
  <c r="T161" i="34"/>
  <c r="T141" i="34"/>
  <c r="F13" i="34"/>
  <c r="G13" i="34"/>
  <c r="H13" i="34"/>
  <c r="I13" i="34"/>
  <c r="J13" i="34"/>
  <c r="K13" i="34"/>
  <c r="L13" i="34"/>
  <c r="M13" i="34"/>
  <c r="N13" i="34"/>
  <c r="O13" i="34"/>
  <c r="P13" i="34"/>
  <c r="Q13" i="34"/>
  <c r="R13" i="34"/>
  <c r="E13" i="34"/>
  <c r="T4" i="34"/>
  <c r="T5" i="34"/>
  <c r="T6" i="34"/>
  <c r="T7" i="34"/>
  <c r="T8" i="34"/>
  <c r="T3" i="34"/>
  <c r="S11" i="34"/>
  <c r="S12" i="34"/>
  <c r="S14" i="34"/>
  <c r="S15" i="34"/>
  <c r="S10" i="34"/>
  <c r="S3" i="34"/>
  <c r="S4" i="34"/>
  <c r="S5" i="34"/>
  <c r="S6" i="34"/>
  <c r="S7" i="34"/>
  <c r="S8" i="34"/>
  <c r="U267" i="34" l="1"/>
  <c r="V267" i="34"/>
  <c r="W267" i="34"/>
  <c r="X267" i="34"/>
  <c r="Y267" i="34"/>
  <c r="Z267" i="34"/>
  <c r="AA267" i="34"/>
  <c r="AB267" i="34"/>
  <c r="AC267" i="34"/>
  <c r="S268" i="34"/>
  <c r="U268" i="34"/>
  <c r="V268" i="34"/>
  <c r="W268" i="34"/>
  <c r="X268" i="34"/>
  <c r="Y268" i="34"/>
  <c r="Z268" i="34"/>
  <c r="AA268" i="34"/>
  <c r="AB268" i="34"/>
  <c r="AC268" i="34"/>
  <c r="Q241" i="34"/>
  <c r="S241" i="34" s="1"/>
  <c r="T102" i="34"/>
  <c r="R166" i="34"/>
  <c r="Q166" i="34"/>
  <c r="P166" i="34"/>
  <c r="R96" i="34"/>
  <c r="R97" i="34"/>
  <c r="Q97" i="34"/>
  <c r="Q96" i="34"/>
  <c r="Q221" i="34" l="1"/>
  <c r="Q222" i="34"/>
  <c r="Q223" i="34"/>
  <c r="Q224" i="34"/>
  <c r="Q225" i="34"/>
  <c r="Q226" i="34"/>
  <c r="Q227" i="34"/>
  <c r="Q220" i="34"/>
  <c r="M166" i="34"/>
  <c r="N166" i="34"/>
  <c r="O166" i="34"/>
  <c r="L166" i="34"/>
  <c r="P241" i="34"/>
  <c r="O96" i="34"/>
  <c r="M14" i="37"/>
  <c r="D96" i="34"/>
  <c r="D97" i="34"/>
  <c r="E96" i="34"/>
  <c r="F97" i="34"/>
  <c r="G96" i="34"/>
  <c r="H97" i="34"/>
  <c r="I96" i="34"/>
  <c r="J97" i="34"/>
  <c r="K96" i="34"/>
  <c r="L97" i="34"/>
  <c r="M96" i="34"/>
  <c r="N97" i="34"/>
  <c r="C97" i="34"/>
  <c r="E3" i="34"/>
  <c r="F3" i="34"/>
  <c r="G3" i="34"/>
  <c r="H3" i="34"/>
  <c r="I3" i="34"/>
  <c r="J3" i="34"/>
  <c r="K3" i="34"/>
  <c r="L3" i="34"/>
  <c r="M3" i="34"/>
  <c r="N3" i="34"/>
  <c r="O3" i="34"/>
  <c r="D3" i="34"/>
  <c r="O241" i="34"/>
  <c r="N241" i="34"/>
  <c r="L241" i="34"/>
  <c r="M241" i="34"/>
  <c r="K241" i="34"/>
  <c r="J241" i="34"/>
  <c r="I241" i="34"/>
  <c r="H241" i="34"/>
  <c r="G241" i="34"/>
  <c r="F241" i="34"/>
  <c r="E241" i="34"/>
  <c r="D241" i="34"/>
  <c r="C241" i="34"/>
  <c r="B241" i="34"/>
  <c r="G97" i="34" l="1"/>
  <c r="I97" i="34"/>
  <c r="K97" i="34"/>
  <c r="J96" i="34"/>
  <c r="P96" i="34"/>
  <c r="O97" i="34"/>
  <c r="F96" i="34"/>
  <c r="H96" i="34"/>
  <c r="E97" i="34"/>
  <c r="M97" i="34"/>
  <c r="N96" i="34"/>
  <c r="C96" i="34"/>
  <c r="L96" i="34"/>
  <c r="P97" i="34"/>
</calcChain>
</file>

<file path=xl/sharedStrings.xml><?xml version="1.0" encoding="utf-8"?>
<sst xmlns="http://schemas.openxmlformats.org/spreadsheetml/2006/main" count="386" uniqueCount="202">
  <si>
    <t>sektor prywatny</t>
  </si>
  <si>
    <t>sektor publiczny</t>
  </si>
  <si>
    <t>spółki ogółem</t>
  </si>
  <si>
    <t>spółki handlowe</t>
  </si>
  <si>
    <t>spółki cywilne</t>
  </si>
  <si>
    <t>spółdzielnie</t>
  </si>
  <si>
    <t>fundacje</t>
  </si>
  <si>
    <t>wg sekcji</t>
  </si>
  <si>
    <t>handel i naprawy</t>
  </si>
  <si>
    <t>budownictwo</t>
  </si>
  <si>
    <t>działalność usługowa komunalna, społeczna i indywidualna, pozostała</t>
  </si>
  <si>
    <t>Liczba podmiotów gospodarczych</t>
  </si>
  <si>
    <t>w tym</t>
  </si>
  <si>
    <t>Rok</t>
  </si>
  <si>
    <t>Wyszczególnienie</t>
  </si>
  <si>
    <t>Ogółem, w tym:</t>
  </si>
  <si>
    <t xml:space="preserve">   budynki i budowle</t>
  </si>
  <si>
    <t xml:space="preserve">   maszyny, urządzenia techniczna i narzędzia</t>
  </si>
  <si>
    <t xml:space="preserve">   środki transportowe</t>
  </si>
  <si>
    <t>W tym nakłady poniesione przez spółki z udziałem kapitału zagranicznego, w tym</t>
  </si>
  <si>
    <t>PKB / 1 mieszkańca w zł</t>
  </si>
  <si>
    <t>Warszawa</t>
  </si>
  <si>
    <t>Poznań</t>
  </si>
  <si>
    <t>Kraków</t>
  </si>
  <si>
    <t>Trójmiasto</t>
  </si>
  <si>
    <t>Wrocław</t>
  </si>
  <si>
    <t>Łódź</t>
  </si>
  <si>
    <t>Województwo Pomorskie</t>
  </si>
  <si>
    <t>Produkt Krajowy Brutto (PKB) na mieszkańca w tys. zł</t>
  </si>
  <si>
    <t>Polska</t>
  </si>
  <si>
    <t>Trójmiasto/Polska</t>
  </si>
  <si>
    <t>-</t>
  </si>
  <si>
    <t>Województwa</t>
  </si>
  <si>
    <t>Mazowieckie</t>
  </si>
  <si>
    <t>Śląskie</t>
  </si>
  <si>
    <t>Dolnośląskie</t>
  </si>
  <si>
    <t>Wielkopolskie</t>
  </si>
  <si>
    <t>Pomorskie</t>
  </si>
  <si>
    <t>Łódzkie</t>
  </si>
  <si>
    <t>Zachodniopomorskie</t>
  </si>
  <si>
    <t>Małopolskie</t>
  </si>
  <si>
    <t>Kujawsko-pomorskie</t>
  </si>
  <si>
    <t>Lubuskie</t>
  </si>
  <si>
    <t>Opolskie</t>
  </si>
  <si>
    <t>Świętokrzyskie</t>
  </si>
  <si>
    <t>Warmińsko-mazurskie</t>
  </si>
  <si>
    <t>Podlaskie</t>
  </si>
  <si>
    <t>Lubelskie</t>
  </si>
  <si>
    <t>Podkarpackie</t>
  </si>
  <si>
    <t>b.d.</t>
  </si>
  <si>
    <t>POLSKA</t>
  </si>
  <si>
    <t>zatrudniające 0-9 osób</t>
  </si>
  <si>
    <t>zatrudniające 10-49 osób</t>
  </si>
  <si>
    <t>zatrudniające  50-249 osób</t>
  </si>
  <si>
    <t>zatrudniające 250-999 osób</t>
  </si>
  <si>
    <t>zatrudniające 1000 os. i więcej</t>
  </si>
  <si>
    <t>struktura</t>
  </si>
  <si>
    <t>Źródło: Opracowanie własne na podstawie Informatorów o sytuacji społeczno-gospodarczej Gdańska oraz danych GUS.</t>
  </si>
  <si>
    <t>Sektor prywatny</t>
  </si>
  <si>
    <t>Sektor publiczny</t>
  </si>
  <si>
    <t>Sektor prywatny (w %)</t>
  </si>
  <si>
    <t>Sektor publiczny (w %)</t>
  </si>
  <si>
    <t>Razem</t>
  </si>
  <si>
    <t>w tym:</t>
  </si>
  <si>
    <t>z udziałem kapitału zagranicznego</t>
  </si>
  <si>
    <t>wg form prawnych</t>
  </si>
  <si>
    <t>akcyjne</t>
  </si>
  <si>
    <t>z ograniczoną odpowiedzialnością</t>
  </si>
  <si>
    <t>jawne</t>
  </si>
  <si>
    <t>partnerskie</t>
  </si>
  <si>
    <t>komandytowe</t>
  </si>
  <si>
    <t>komandytowo-akcyjne</t>
  </si>
  <si>
    <t>wg rodzaju kapitału</t>
  </si>
  <si>
    <t>Skarbu Państwa</t>
  </si>
  <si>
    <t>państwowych osób prawnych</t>
  </si>
  <si>
    <t>samorządu terytorialnego</t>
  </si>
  <si>
    <t>prywatnego krajowego</t>
  </si>
  <si>
    <t>zagranicznego</t>
  </si>
  <si>
    <t>przemysł</t>
  </si>
  <si>
    <t>przychody netto ze sprzedaży produktów</t>
  </si>
  <si>
    <t>przychody netto ze sprzedaży towarów i materiałów</t>
  </si>
  <si>
    <t>Przychody ze sprzedaży wyrobów i usług w sektorze przedsiębiorstw (bez sekcji handel i naprawy) (w mln zł)</t>
  </si>
  <si>
    <t>w tym:
wg sekcji</t>
  </si>
  <si>
    <t>hotele i restauracje do 2008 r.
zakwaterowanie i gastronomia - od 2009 r.</t>
  </si>
  <si>
    <t>transport, gospodarka magazynowa i łączność - do 2009 r.
Transport i gospodarka magazynowa - od 2010 r.</t>
  </si>
  <si>
    <t>obsługa nieruchomości i firm - do 2008 r.
obsługa rynku nieruchomości - od 2009 r.</t>
  </si>
  <si>
    <t>koszt własny sprzedanych produktów</t>
  </si>
  <si>
    <t>wartość sprzedanych towarów i materiałów</t>
  </si>
  <si>
    <t>w %</t>
  </si>
  <si>
    <t>wskaźnik rentowności ze sprzedaży</t>
  </si>
  <si>
    <t>wskaźnik poziomu kosztów</t>
  </si>
  <si>
    <t>wskaźnik rentowności obrotu brutto</t>
  </si>
  <si>
    <t>wskaźnik płynności finansowej I stopnia</t>
  </si>
  <si>
    <t>udział liczby przedsiębiorstw wykazujących zysk netto w ogólnej liczbie przedsiębiorstw</t>
  </si>
  <si>
    <t>Jednostki nowo zarejestrowane w rejestrze REGON na 10 tys. ludności</t>
  </si>
  <si>
    <t>Jednostki wykreślone z rejestru REGON na 10 tys. ludności</t>
  </si>
  <si>
    <t>Osoby fizyczne prowadzące działalność gospodarczą na 100 osób w wieku produkcyjnym</t>
  </si>
  <si>
    <t>Podmioty na 1000 mieszkańców w wieku produkcyjnym</t>
  </si>
  <si>
    <t>Źródło: Opracowanie własne na podstawie Informatorów o sytuacji społeczno-gospodarczej Gdańska oraz danych Banku Danych Loklanych, GUS.</t>
  </si>
  <si>
    <t>Ogółem</t>
  </si>
  <si>
    <t>Sekcja A</t>
  </si>
  <si>
    <t>Rolnictwo, leśnictwo, łowiectwo i rybactwo</t>
  </si>
  <si>
    <t>Sekcja B</t>
  </si>
  <si>
    <t>Górnictwo i wydobywanie</t>
  </si>
  <si>
    <t>Sekcja C</t>
  </si>
  <si>
    <t>Przetwórstwo przemysłowe</t>
  </si>
  <si>
    <t>Sekcja D</t>
  </si>
  <si>
    <t>Wytwarzanie i zaopatrywanie w energię elektryczną, gaz, parę wodną, gorącą wodę i powietrze do układów klimatyzacyjnych</t>
  </si>
  <si>
    <t>Sekcja E</t>
  </si>
  <si>
    <t>Dostawa wody; gospodarowanie ściekami i odpadami oraz działalność związana z rekultywacją</t>
  </si>
  <si>
    <t>Sekcja F</t>
  </si>
  <si>
    <t>Budownictwo</t>
  </si>
  <si>
    <t>Sekcja G</t>
  </si>
  <si>
    <t>Handel hurtowy i detaliczny; naprawa pojazdów samochodowych, włączając motocykle</t>
  </si>
  <si>
    <t>Sekcja H</t>
  </si>
  <si>
    <t>Transport i gospodarka magazynowa</t>
  </si>
  <si>
    <t>Sekcja I</t>
  </si>
  <si>
    <t>Działalność związana z zakwaterowaniem i usługami gastronomicznymi</t>
  </si>
  <si>
    <t>Sekcja J</t>
  </si>
  <si>
    <t>Informacja i komunikacja</t>
  </si>
  <si>
    <t>Sekcja K</t>
  </si>
  <si>
    <t>Działalność finansowa i ubezpieczeniowa</t>
  </si>
  <si>
    <t>Sekcja L</t>
  </si>
  <si>
    <t>Działalność związana z obsługą rynku nieruchomości</t>
  </si>
  <si>
    <t>Sekcja M</t>
  </si>
  <si>
    <t>Działalność profesjonalna, naukowa i techniczna</t>
  </si>
  <si>
    <t>Sekcja N</t>
  </si>
  <si>
    <t>Działalność w zakresie usług administrowania i działalność wspierająca</t>
  </si>
  <si>
    <t>Sekcja O</t>
  </si>
  <si>
    <t>Administracja publiczna i obrona narodowa; obowiązkowe zabezpieczenia społeczne</t>
  </si>
  <si>
    <t>Sekcja P</t>
  </si>
  <si>
    <t>Edukacja</t>
  </si>
  <si>
    <t>Sekcja Q</t>
  </si>
  <si>
    <t>Opieka zdrowotna i pomoc społeczna</t>
  </si>
  <si>
    <t>Sekcja R</t>
  </si>
  <si>
    <t>Działalność związana z kulturą, rozrywką i rekreacją</t>
  </si>
  <si>
    <t>Sekcja S i T</t>
  </si>
  <si>
    <t>Pozostała działalność usługowa; Gospodarstwa domowe zatrudniające pracowników; gospodarstwa domowe produkujące wyroby i świadczące usługi na własne potrzeby</t>
  </si>
  <si>
    <t>Sekcja U</t>
  </si>
  <si>
    <t>Organizacje i zespoły eksterytorialne</t>
  </si>
  <si>
    <t>Rolnictwo, łowiectwo i leśnictwo</t>
  </si>
  <si>
    <t>Rybactwo</t>
  </si>
  <si>
    <t>Górnictwo</t>
  </si>
  <si>
    <t>Wytwarzanie i zaopatrywanie w energię elektryczną, gaz, wodę</t>
  </si>
  <si>
    <t>Handel hurtowy i detaliczny; naprawa pojazdów samochodowych, motocykli oraz artykułów użytku osobistego i domowego</t>
  </si>
  <si>
    <t>Hotele i restauracje</t>
  </si>
  <si>
    <t>Transport, gospodarka magazynowa i łączność</t>
  </si>
  <si>
    <t>Pośrednictwo finansowe</t>
  </si>
  <si>
    <t>Obsługa nieruchomości, wynajem i usługi związane z prowadzeniem działalności gospodarczej</t>
  </si>
  <si>
    <t>Administracja publiczna i obrona narodowa; obowiązkowe ubezpieczenia społeczne i powszechne ubezpieczenie zdrowotne</t>
  </si>
  <si>
    <t>Ochrona zdrowia i pomoc społeczna</t>
  </si>
  <si>
    <t>Działalność usługowa komunalna, społeczna i indywidualna, pozostała</t>
  </si>
  <si>
    <t>Gospodarstwa domowe zatrudniające pracowników</t>
  </si>
  <si>
    <t>Źródło: Opracowanie własne na podstawie danych Banku Danych Lokalnych, GUS.</t>
  </si>
  <si>
    <t>Podmioty gospodarcze wg sekcji PKD 2004 w Gdańsku w latach 19995-2009</t>
  </si>
  <si>
    <t>Produkt krajowy brutto wg. parytetu siły nabywczej na 1 mieszkańca w PPS*</t>
  </si>
  <si>
    <t>Wskaźnik przedsiębiorczości - 
Podmioty wpisane do rejestru REGON na 10 tys. ludności</t>
  </si>
  <si>
    <t>2010**</t>
  </si>
  <si>
    <t>Wyniki finansowe przedsiębiorstw*</t>
  </si>
  <si>
    <t>*dane dotyczą podmiotów gospodarczych, prowadzących księgi rachunkowe, w których liczba pracujących przekracza 9 osób</t>
  </si>
  <si>
    <t>2013 = 100</t>
  </si>
  <si>
    <t>pozostałe</t>
  </si>
  <si>
    <t>Źródło: Opracowanie własne na podstawie Informatorów o sytuacji społeczno-gospodarczej Gdańska</t>
  </si>
  <si>
    <t>#</t>
  </si>
  <si>
    <t>hotele i restauracje / zakwaterowanie i gastronomia</t>
  </si>
  <si>
    <t>zmiana r./r.</t>
  </si>
  <si>
    <t>SEKCJA</t>
  </si>
  <si>
    <t>OPIS</t>
  </si>
  <si>
    <t>Zmiana r./r.</t>
  </si>
  <si>
    <t>&lt;- dane w p.p.</t>
  </si>
  <si>
    <t>Źródło: Opracowanie własne na podstawie Informatorów o sytuacji społeczno-gospodarczej Gdańska (lata 1998-1999) oraz Banku Danych Lokalnych, GUS (po 2000 r.)</t>
  </si>
  <si>
    <t>* PPS - wspólna umowna waluta - standard siły nabywczej 
Parytety siły nabywczej (Purchasing Power Parities – PPP) są to współczynniki walutowe odzwierciedlające realną siłę nabywczą waluty danego kraju w relacji do średniej umownej waluty porównywanych krajów, tj. jednostki standardowej siły nabywczej (Purchasing Power Standard – PPS). Wyrażenie PKB i jego głównych elementów we wspólnej umownej walucie, poprzez eliminację różnic cen, umożliwia bezpośrednie porównanie wolumenów PKB wszystkich krajów uczestniczących w badaniu.</t>
  </si>
  <si>
    <t>UE28 = 100</t>
  </si>
  <si>
    <t>Nakłady inwestycyjne (mln zł) w latach 2001 - 2015</t>
  </si>
  <si>
    <t>informacja i komunikacja</t>
  </si>
  <si>
    <t>transport, gospodarka magazynowa (przed 2013 r. "i łączność")</t>
  </si>
  <si>
    <t>Przychody z całokształtu działalności (w mln zł)</t>
  </si>
  <si>
    <t xml:space="preserve"> Koszty uzyskania przychodów z całokształtu działalności (w mln zł)</t>
  </si>
  <si>
    <t>Wynik finansowy brutto - saldo (w mln zł)</t>
  </si>
  <si>
    <t>Wynik finansowy netto - saldo (w mln zł)</t>
  </si>
  <si>
    <t>Relacje ekonomiczne oraz udział przedsiębiorstw
 wg uzyskanych wyników finansowych (%)</t>
  </si>
  <si>
    <t>Wskaźnk płynności finansowej I stopnia oraz udział przedsiębiorstw wykazujących zysk netto zlokalizowanych na terenie Gdańska w latach 2000-2015</t>
  </si>
  <si>
    <t>Źródło: Opracowanie własne Referat Badań i Analiz Społeczno-Gospodarczych na podstawie Informatorów o sytuacji społeczno-Gospodarczej Gdańska</t>
  </si>
  <si>
    <t>Liczba podmiotów gospodarczych w Gdańsku w latach 2000-2016</t>
  </si>
  <si>
    <t>Wskaźniki gospodarcze Gdańska w latach 2002-2016</t>
  </si>
  <si>
    <t>Liczba podmiotów gospodarczych w Gdańsku w latach 2002-2016</t>
  </si>
  <si>
    <t>Jednostki nowo zarejestrowane i wykreślone z rejestru REGON na 10 tys. ludności oraz bilans w latach 2003-2016</t>
  </si>
  <si>
    <t>Liczba podmiotów zarejestrowanych na terenie Gdańśka w bazie REGON w latach 2009-2016 (wybrane sekcje PKD 2007)</t>
  </si>
  <si>
    <t xml:space="preserve">Podregion Trójmiejski </t>
  </si>
  <si>
    <t>Przemysł</t>
  </si>
  <si>
    <t>Działalność finansowa 
i ubezpiecze-
niowa;</t>
  </si>
  <si>
    <t>Pozostałe usługi</t>
  </si>
  <si>
    <t>Handel***</t>
  </si>
  <si>
    <t>***Handel; naprawa pojazdów samochodo-wych; transport i gospodarka magazynowa; zakwaterowanie i gastronomiaΔ; informacja i komunikacja</t>
  </si>
  <si>
    <t>Produkt Krajowy Brutto (PKB) na 1 mieszkańca w latach 1998 - 2014 (w zł)</t>
  </si>
  <si>
    <t>Wartość dodana brutto podregionu Trójmiejskiego według rodzajów działalności w latach 2010-2014</t>
  </si>
  <si>
    <t>Produkt Krajowy Brutto wg parytetu siły nabywczej na 1 mieszkańca w latach 2000-2014 w PPS</t>
  </si>
  <si>
    <t>Produkt Krajowy Brutto wg parytetu siły nabywczej na 1 mieszkańca w latach 2000-2014 w PPS* (wybrane województwa)</t>
  </si>
  <si>
    <t>Źródło: Eurostat/GUS - "Produkt Krajowy Brutto - Rachunki regionalne" za lata 2002-2014</t>
  </si>
  <si>
    <t>Podmioty gospodarcze wg sekcji PKD 2007 w Gdańsku w latach 2009-2016</t>
  </si>
  <si>
    <t>zakłady osób fizycznych (osoby fizyczne prowadzące działalnosć)</t>
  </si>
  <si>
    <t>Podmioty gospodarcze wg form własności w latach 2000-2016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</si>
</sst>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z_ł_-;\-* #,##0\ _z_ł_-;_-* &quot;-&quot;\ _z_ł_-;_-@_-"/>
    <numFmt numFmtId="164" formatCode="#,##0.0"/>
    <numFmt numFmtId="165" formatCode="0.0%"/>
    <numFmt numFmtId="166" formatCode="0.0"/>
    <numFmt numFmtId="167" formatCode="_-* #,##0.0\ _z_ł_-;\-* #,##0.0\ _z_ł_-;_-* &quot;-&quot;\ _z_ł_-;_-@_-"/>
    <numFmt numFmtId="168" formatCode="#,##0.00&quot; &quot;[$zł-415];[Red]&quot;-&quot;#,##0.00&quot; &quot;[$zł-415]"/>
  </numFmts>
  <fonts count="47">
    <font>
      <sz val="10"/>
      <name val="Arial CE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1"/>
      <name val="Calibri"/>
      <family val="2"/>
      <charset val="238"/>
    </font>
    <font>
      <b/>
      <sz val="9"/>
      <name val="Calibri"/>
      <family val="2"/>
      <charset val="238"/>
    </font>
    <font>
      <i/>
      <sz val="8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sz val="9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0"/>
      <color indexed="8"/>
      <name val="Calibri"/>
      <family val="2"/>
      <charset val="238"/>
    </font>
    <font>
      <i/>
      <sz val="9"/>
      <name val="Calibri"/>
      <family val="2"/>
      <charset val="238"/>
    </font>
    <font>
      <sz val="9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sz val="11"/>
      <color theme="1"/>
      <name val="Czcionka tekstu podstawowego"/>
      <family val="2"/>
      <charset val="238"/>
    </font>
    <font>
      <b/>
      <i/>
      <sz val="16"/>
      <color theme="1"/>
      <name val="Arial1"/>
      <charset val="238"/>
    </font>
    <font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u/>
      <sz val="12"/>
      <color theme="1"/>
      <name val="Arial1"/>
      <charset val="238"/>
    </font>
    <font>
      <sz val="10"/>
      <color theme="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9"/>
      <name val="Ca;ib"/>
      <charset val="238"/>
    </font>
    <font>
      <sz val="10"/>
      <color indexed="9"/>
      <name val="Ca;ib"/>
      <charset val="238"/>
    </font>
    <font>
      <b/>
      <sz val="9"/>
      <color indexed="9"/>
      <name val="Ca;ib"/>
      <charset val="238"/>
    </font>
    <font>
      <sz val="10"/>
      <name val="Ca;ib"/>
      <charset val="238"/>
    </font>
    <font>
      <b/>
      <sz val="9"/>
      <name val="Ca;ib"/>
      <charset val="238"/>
    </font>
    <font>
      <b/>
      <sz val="10"/>
      <name val="Ca;ib"/>
      <charset val="238"/>
    </font>
    <font>
      <sz val="9"/>
      <name val="Ca;ib"/>
      <charset val="238"/>
    </font>
    <font>
      <sz val="9"/>
      <color indexed="8"/>
      <name val="Ca;ib"/>
      <charset val="238"/>
    </font>
    <font>
      <sz val="8"/>
      <name val="Ca;ib"/>
      <charset val="238"/>
    </font>
    <font>
      <i/>
      <sz val="8"/>
      <name val="Ca;ib"/>
      <charset val="238"/>
    </font>
    <font>
      <b/>
      <sz val="10"/>
      <color theme="0"/>
      <name val="Calibri"/>
      <family val="2"/>
      <charset val="238"/>
    </font>
    <font>
      <sz val="10"/>
      <color rgb="FFFF0000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i/>
      <sz val="1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23" fillId="0" borderId="0"/>
    <xf numFmtId="0" fontId="23" fillId="0" borderId="0"/>
    <xf numFmtId="0" fontId="23" fillId="0" borderId="0"/>
    <xf numFmtId="0" fontId="27" fillId="0" borderId="0">
      <alignment horizontal="center"/>
    </xf>
    <xf numFmtId="0" fontId="27" fillId="0" borderId="0">
      <alignment horizontal="center" textRotation="90"/>
    </xf>
    <xf numFmtId="0" fontId="22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9" fillId="0" borderId="0"/>
    <xf numFmtId="0" fontId="23" fillId="0" borderId="0"/>
    <xf numFmtId="0" fontId="21" fillId="0" borderId="0" applyNumberFormat="0" applyFont="0" applyFill="0" applyBorder="0" applyAlignment="0" applyProtection="0">
      <alignment vertical="top"/>
    </xf>
    <xf numFmtId="0" fontId="2" fillId="0" borderId="0"/>
    <xf numFmtId="0" fontId="30" fillId="0" borderId="0"/>
    <xf numFmtId="168" fontId="30" fillId="0" borderId="0"/>
  </cellStyleXfs>
  <cellXfs count="207">
    <xf numFmtId="0" fontId="0" fillId="0" borderId="0" xfId="0"/>
    <xf numFmtId="0" fontId="4" fillId="0" borderId="0" xfId="0" applyFont="1"/>
    <xf numFmtId="0" fontId="6" fillId="0" borderId="0" xfId="0" applyFont="1" applyBorder="1" applyAlignment="1"/>
    <xf numFmtId="41" fontId="4" fillId="0" borderId="0" xfId="0" applyNumberFormat="1" applyFont="1"/>
    <xf numFmtId="0" fontId="6" fillId="0" borderId="0" xfId="0" applyFont="1"/>
    <xf numFmtId="0" fontId="4" fillId="0" borderId="0" xfId="0" applyFont="1" applyFill="1"/>
    <xf numFmtId="0" fontId="4" fillId="0" borderId="0" xfId="0" applyFont="1" applyAlignment="1">
      <alignment vertical="center"/>
    </xf>
    <xf numFmtId="41" fontId="11" fillId="2" borderId="1" xfId="17" applyNumberFormat="1" applyFont="1" applyFill="1" applyBorder="1" applyAlignment="1">
      <alignment horizontal="right" vertical="center" wrapText="1"/>
    </xf>
    <xf numFmtId="41" fontId="4" fillId="3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8" fillId="0" borderId="2" xfId="0" applyFont="1" applyFill="1" applyBorder="1" applyAlignment="1">
      <alignment vertical="center"/>
    </xf>
    <xf numFmtId="0" fontId="11" fillId="0" borderId="0" xfId="0" applyFont="1"/>
    <xf numFmtId="166" fontId="4" fillId="0" borderId="0" xfId="0" applyNumberFormat="1" applyFont="1"/>
    <xf numFmtId="9" fontId="11" fillId="0" borderId="0" xfId="0" applyNumberFormat="1" applyFont="1" applyFill="1" applyBorder="1" applyAlignment="1">
      <alignment wrapText="1"/>
    </xf>
    <xf numFmtId="0" fontId="13" fillId="0" borderId="2" xfId="0" applyFont="1" applyFill="1" applyBorder="1" applyAlignment="1">
      <alignment vertical="center"/>
    </xf>
    <xf numFmtId="0" fontId="4" fillId="0" borderId="1" xfId="0" applyFont="1" applyBorder="1"/>
    <xf numFmtId="0" fontId="8" fillId="0" borderId="2" xfId="0" applyFont="1" applyFill="1" applyBorder="1"/>
    <xf numFmtId="164" fontId="4" fillId="3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3" fontId="4" fillId="3" borderId="1" xfId="0" applyNumberFormat="1" applyFont="1" applyFill="1" applyBorder="1" applyAlignment="1">
      <alignment horizontal="right" vertical="center"/>
    </xf>
    <xf numFmtId="167" fontId="11" fillId="2" borderId="1" xfId="17" applyNumberFormat="1" applyFont="1" applyFill="1" applyBorder="1" applyAlignment="1">
      <alignment horizontal="right" vertical="center" wrapText="1"/>
    </xf>
    <xf numFmtId="3" fontId="14" fillId="0" borderId="4" xfId="0" applyNumberFormat="1" applyFont="1" applyBorder="1" applyAlignment="1">
      <alignment vertical="center"/>
    </xf>
    <xf numFmtId="3" fontId="14" fillId="0" borderId="5" xfId="0" applyNumberFormat="1" applyFont="1" applyBorder="1" applyAlignment="1">
      <alignment vertical="center"/>
    </xf>
    <xf numFmtId="3" fontId="14" fillId="0" borderId="4" xfId="0" applyNumberFormat="1" applyFont="1" applyFill="1" applyBorder="1" applyAlignment="1">
      <alignment vertical="center"/>
    </xf>
    <xf numFmtId="3" fontId="14" fillId="0" borderId="5" xfId="0" applyNumberFormat="1" applyFont="1" applyFill="1" applyBorder="1" applyAlignment="1">
      <alignment vertical="center"/>
    </xf>
    <xf numFmtId="3" fontId="14" fillId="0" borderId="1" xfId="0" applyNumberFormat="1" applyFont="1" applyFill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3" fontId="14" fillId="0" borderId="3" xfId="0" applyNumberFormat="1" applyFont="1" applyBorder="1" applyAlignment="1">
      <alignment vertical="center"/>
    </xf>
    <xf numFmtId="3" fontId="14" fillId="0" borderId="3" xfId="0" applyNumberFormat="1" applyFont="1" applyFill="1" applyBorder="1" applyAlignment="1">
      <alignment vertical="center"/>
    </xf>
    <xf numFmtId="3" fontId="14" fillId="0" borderId="1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right" vertical="center"/>
    </xf>
    <xf numFmtId="3" fontId="14" fillId="0" borderId="0" xfId="0" applyNumberFormat="1" applyFont="1" applyBorder="1" applyAlignment="1">
      <alignment vertical="center"/>
    </xf>
    <xf numFmtId="3" fontId="12" fillId="0" borderId="0" xfId="0" applyNumberFormat="1" applyFont="1" applyBorder="1" applyAlignment="1">
      <alignment horizontal="right" vertical="center"/>
    </xf>
    <xf numFmtId="3" fontId="14" fillId="0" borderId="0" xfId="0" applyNumberFormat="1" applyFont="1" applyBorder="1"/>
    <xf numFmtId="3" fontId="14" fillId="0" borderId="0" xfId="0" applyNumberFormat="1" applyFont="1" applyFill="1" applyBorder="1"/>
    <xf numFmtId="3" fontId="14" fillId="0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24" fillId="0" borderId="1" xfId="0" applyFont="1" applyBorder="1" applyAlignment="1">
      <alignment vertical="center" wrapText="1"/>
    </xf>
    <xf numFmtId="0" fontId="0" fillId="3" borderId="7" xfId="0" applyFont="1" applyFill="1" applyBorder="1" applyAlignment="1">
      <alignment vertical="center"/>
    </xf>
    <xf numFmtId="0" fontId="0" fillId="3" borderId="5" xfId="0" applyFont="1" applyFill="1" applyBorder="1" applyAlignment="1">
      <alignment vertical="center"/>
    </xf>
    <xf numFmtId="0" fontId="25" fillId="3" borderId="3" xfId="0" applyFont="1" applyFill="1" applyBorder="1" applyAlignment="1">
      <alignment vertical="center"/>
    </xf>
    <xf numFmtId="3" fontId="9" fillId="0" borderId="8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3" fontId="9" fillId="0" borderId="3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0" fontId="4" fillId="0" borderId="0" xfId="0" applyFont="1" applyAlignment="1">
      <alignment horizontal="left"/>
    </xf>
    <xf numFmtId="0" fontId="9" fillId="3" borderId="3" xfId="0" applyFont="1" applyFill="1" applyBorder="1" applyAlignment="1">
      <alignment vertical="center"/>
    </xf>
    <xf numFmtId="0" fontId="4" fillId="3" borderId="9" xfId="0" applyFont="1" applyFill="1" applyBorder="1"/>
    <xf numFmtId="0" fontId="4" fillId="3" borderId="7" xfId="0" applyFont="1" applyFill="1" applyBorder="1"/>
    <xf numFmtId="0" fontId="4" fillId="3" borderId="5" xfId="0" applyFont="1" applyFill="1" applyBorder="1"/>
    <xf numFmtId="1" fontId="4" fillId="0" borderId="1" xfId="0" applyNumberFormat="1" applyFont="1" applyBorder="1" applyAlignment="1">
      <alignment vertical="center"/>
    </xf>
    <xf numFmtId="1" fontId="4" fillId="0" borderId="8" xfId="0" applyNumberFormat="1" applyFont="1" applyBorder="1" applyAlignment="1">
      <alignment vertical="center"/>
    </xf>
    <xf numFmtId="1" fontId="9" fillId="0" borderId="1" xfId="0" applyNumberFormat="1" applyFont="1" applyBorder="1" applyAlignment="1">
      <alignment vertical="center"/>
    </xf>
    <xf numFmtId="1" fontId="9" fillId="0" borderId="8" xfId="0" applyNumberFormat="1" applyFont="1" applyBorder="1" applyAlignment="1">
      <alignment vertical="center"/>
    </xf>
    <xf numFmtId="0" fontId="6" fillId="0" borderId="13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/>
    </xf>
    <xf numFmtId="3" fontId="4" fillId="4" borderId="8" xfId="0" applyNumberFormat="1" applyFont="1" applyFill="1" applyBorder="1" applyAlignment="1">
      <alignment vertical="center"/>
    </xf>
    <xf numFmtId="3" fontId="4" fillId="0" borderId="0" xfId="0" applyNumberFormat="1" applyFont="1"/>
    <xf numFmtId="0" fontId="10" fillId="0" borderId="0" xfId="0" applyFont="1" applyAlignment="1">
      <alignment horizontal="left" vertical="center" wrapText="1"/>
    </xf>
    <xf numFmtId="0" fontId="6" fillId="0" borderId="1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vertical="center"/>
    </xf>
    <xf numFmtId="0" fontId="31" fillId="0" borderId="0" xfId="0" applyFont="1"/>
    <xf numFmtId="3" fontId="31" fillId="0" borderId="0" xfId="0" applyNumberFormat="1" applyFont="1"/>
    <xf numFmtId="165" fontId="4" fillId="0" borderId="1" xfId="0" applyNumberFormat="1" applyFont="1" applyFill="1" applyBorder="1" applyAlignment="1">
      <alignment horizontal="right" vertical="center" wrapText="1"/>
    </xf>
    <xf numFmtId="0" fontId="6" fillId="0" borderId="13" xfId="0" applyFont="1" applyBorder="1" applyAlignment="1">
      <alignment vertical="center"/>
    </xf>
    <xf numFmtId="0" fontId="3" fillId="0" borderId="0" xfId="0" applyFont="1" applyAlignment="1">
      <alignment vertical="center"/>
    </xf>
    <xf numFmtId="3" fontId="11" fillId="0" borderId="1" xfId="0" applyNumberFormat="1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1" fontId="35" fillId="7" borderId="1" xfId="6" applyNumberFormat="1" applyFont="1" applyFill="1" applyBorder="1" applyAlignment="1">
      <alignment horizontal="center" vertical="center"/>
    </xf>
    <xf numFmtId="1" fontId="35" fillId="7" borderId="1" xfId="16" applyNumberFormat="1" applyFont="1" applyFill="1" applyBorder="1" applyAlignment="1" applyProtection="1">
      <alignment horizontal="center" vertical="center"/>
    </xf>
    <xf numFmtId="164" fontId="37" fillId="6" borderId="1" xfId="6" applyNumberFormat="1" applyFont="1" applyFill="1" applyBorder="1" applyAlignment="1">
      <alignment vertical="center"/>
    </xf>
    <xf numFmtId="0" fontId="38" fillId="0" borderId="0" xfId="6" applyFont="1" applyFill="1" applyAlignment="1">
      <alignment vertical="center"/>
    </xf>
    <xf numFmtId="164" fontId="39" fillId="0" borderId="1" xfId="6" applyNumberFormat="1" applyFont="1" applyFill="1" applyBorder="1" applyAlignment="1">
      <alignment horizontal="right" vertical="center"/>
    </xf>
    <xf numFmtId="164" fontId="39" fillId="0" borderId="1" xfId="6" applyNumberFormat="1" applyFont="1" applyFill="1" applyBorder="1" applyAlignment="1">
      <alignment vertical="center"/>
    </xf>
    <xf numFmtId="3" fontId="39" fillId="0" borderId="1" xfId="6" applyNumberFormat="1" applyFont="1" applyFill="1" applyBorder="1" applyAlignment="1">
      <alignment vertical="center"/>
    </xf>
    <xf numFmtId="164" fontId="40" fillId="0" borderId="1" xfId="6" applyNumberFormat="1" applyFont="1" applyFill="1" applyBorder="1" applyAlignment="1">
      <alignment horizontal="right" vertical="center"/>
    </xf>
    <xf numFmtId="0" fontId="39" fillId="0" borderId="1" xfId="6" applyFont="1" applyFill="1" applyBorder="1" applyAlignment="1">
      <alignment horizontal="right" vertical="center"/>
    </xf>
    <xf numFmtId="0" fontId="37" fillId="6" borderId="15" xfId="6" applyFont="1" applyFill="1" applyBorder="1" applyAlignment="1">
      <alignment vertical="center" wrapText="1"/>
    </xf>
    <xf numFmtId="0" fontId="37" fillId="6" borderId="8" xfId="6" applyFont="1" applyFill="1" applyBorder="1" applyAlignment="1">
      <alignment vertical="center" wrapText="1"/>
    </xf>
    <xf numFmtId="165" fontId="39" fillId="0" borderId="1" xfId="6" applyNumberFormat="1" applyFont="1" applyFill="1" applyBorder="1" applyAlignment="1">
      <alignment vertical="center"/>
    </xf>
    <xf numFmtId="165" fontId="39" fillId="0" borderId="1" xfId="6" applyNumberFormat="1" applyFont="1" applyFill="1" applyBorder="1" applyAlignment="1">
      <alignment horizontal="right" vertical="center"/>
    </xf>
    <xf numFmtId="3" fontId="36" fillId="0" borderId="0" xfId="6" applyNumberFormat="1" applyFont="1" applyFill="1" applyAlignment="1">
      <alignment horizontal="center" vertical="center"/>
    </xf>
    <xf numFmtId="0" fontId="36" fillId="0" borderId="0" xfId="6" applyFont="1" applyFill="1" applyAlignment="1">
      <alignment vertical="center"/>
    </xf>
    <xf numFmtId="0" fontId="36" fillId="0" borderId="1" xfId="6" applyFont="1" applyFill="1" applyBorder="1" applyAlignment="1">
      <alignment vertical="center"/>
    </xf>
    <xf numFmtId="0" fontId="39" fillId="0" borderId="1" xfId="6" applyFont="1" applyFill="1" applyBorder="1" applyAlignment="1">
      <alignment vertical="center"/>
    </xf>
    <xf numFmtId="3" fontId="37" fillId="6" borderId="1" xfId="6" applyNumberFormat="1" applyFont="1" applyFill="1" applyBorder="1" applyAlignment="1">
      <alignment vertical="center"/>
    </xf>
    <xf numFmtId="10" fontId="39" fillId="0" borderId="1" xfId="6" applyNumberFormat="1" applyFont="1" applyFill="1" applyBorder="1" applyAlignment="1">
      <alignment horizontal="right" vertical="center"/>
    </xf>
    <xf numFmtId="3" fontId="36" fillId="0" borderId="0" xfId="6" applyNumberFormat="1" applyFont="1" applyFill="1" applyAlignment="1">
      <alignment vertical="center"/>
    </xf>
    <xf numFmtId="166" fontId="36" fillId="0" borderId="0" xfId="6" applyNumberFormat="1" applyFont="1" applyFill="1" applyAlignment="1">
      <alignment vertical="center"/>
    </xf>
    <xf numFmtId="0" fontId="36" fillId="0" borderId="0" xfId="6" applyFont="1" applyAlignment="1">
      <alignment vertical="center"/>
    </xf>
    <xf numFmtId="3" fontId="36" fillId="0" borderId="0" xfId="6" applyNumberFormat="1" applyFont="1" applyAlignment="1">
      <alignment vertical="center"/>
    </xf>
    <xf numFmtId="166" fontId="36" fillId="0" borderId="0" xfId="6" applyNumberFormat="1" applyFont="1" applyAlignment="1">
      <alignment vertical="center"/>
    </xf>
    <xf numFmtId="0" fontId="41" fillId="0" borderId="0" xfId="6" applyFont="1" applyFill="1" applyAlignment="1">
      <alignment vertical="center"/>
    </xf>
    <xf numFmtId="0" fontId="42" fillId="0" borderId="0" xfId="6" applyFont="1" applyFill="1" applyAlignment="1">
      <alignment vertical="center"/>
    </xf>
    <xf numFmtId="0" fontId="5" fillId="7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41" fontId="18" fillId="0" borderId="1" xfId="17" applyNumberFormat="1" applyFont="1" applyFill="1" applyBorder="1" applyAlignment="1">
      <alignment horizontal="center" vertical="center" wrapText="1"/>
    </xf>
    <xf numFmtId="41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41" fontId="11" fillId="0" borderId="1" xfId="17" applyNumberFormat="1" applyFont="1" applyFill="1" applyBorder="1" applyAlignment="1">
      <alignment horizontal="center" vertical="center" wrapText="1"/>
    </xf>
    <xf numFmtId="41" fontId="4" fillId="0" borderId="1" xfId="0" applyNumberFormat="1" applyFont="1" applyFill="1" applyBorder="1" applyAlignment="1">
      <alignment horizontal="center" vertical="center" wrapText="1"/>
    </xf>
    <xf numFmtId="41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7" fontId="11" fillId="0" borderId="1" xfId="17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1" fontId="5" fillId="7" borderId="1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164" fontId="4" fillId="8" borderId="1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vertical="center"/>
    </xf>
    <xf numFmtId="3" fontId="15" fillId="6" borderId="1" xfId="0" applyNumberFormat="1" applyFont="1" applyFill="1" applyBorder="1" applyAlignment="1">
      <alignment vertical="center"/>
    </xf>
    <xf numFmtId="3" fontId="9" fillId="6" borderId="1" xfId="0" applyNumberFormat="1" applyFont="1" applyFill="1" applyBorder="1" applyAlignment="1">
      <alignment vertical="center"/>
    </xf>
    <xf numFmtId="0" fontId="43" fillId="7" borderId="4" xfId="0" applyFont="1" applyFill="1" applyBorder="1" applyAlignment="1">
      <alignment horizontal="center" vertical="center"/>
    </xf>
    <xf numFmtId="0" fontId="17" fillId="6" borderId="1" xfId="0" applyFont="1" applyFill="1" applyBorder="1"/>
    <xf numFmtId="0" fontId="16" fillId="6" borderId="1" xfId="0" applyFont="1" applyFill="1" applyBorder="1" applyAlignment="1">
      <alignment vertical="center"/>
    </xf>
    <xf numFmtId="0" fontId="4" fillId="5" borderId="1" xfId="0" applyFont="1" applyFill="1" applyBorder="1"/>
    <xf numFmtId="0" fontId="5" fillId="7" borderId="1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/>
    </xf>
    <xf numFmtId="0" fontId="9" fillId="3" borderId="15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wrapText="1"/>
    </xf>
    <xf numFmtId="0" fontId="25" fillId="3" borderId="15" xfId="0" applyFont="1" applyFill="1" applyBorder="1" applyAlignment="1">
      <alignment horizontal="left" vertical="center"/>
    </xf>
    <xf numFmtId="0" fontId="25" fillId="3" borderId="8" xfId="0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7" fillId="0" borderId="13" xfId="0" applyFont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 wrapText="1"/>
    </xf>
    <xf numFmtId="0" fontId="43" fillId="7" borderId="6" xfId="0" applyFont="1" applyFill="1" applyBorder="1" applyAlignment="1">
      <alignment horizontal="center" vertical="center"/>
    </xf>
    <xf numFmtId="0" fontId="43" fillId="7" borderId="2" xfId="0" applyFont="1" applyFill="1" applyBorder="1" applyAlignment="1">
      <alignment horizontal="center" vertical="center"/>
    </xf>
    <xf numFmtId="0" fontId="43" fillId="7" borderId="4" xfId="0" applyFont="1" applyFill="1" applyBorder="1" applyAlignment="1">
      <alignment horizontal="center" vertical="center"/>
    </xf>
    <xf numFmtId="0" fontId="43" fillId="7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37" fillId="0" borderId="0" xfId="6" applyFont="1" applyFill="1" applyAlignment="1">
      <alignment horizontal="left" vertical="center"/>
    </xf>
    <xf numFmtId="0" fontId="37" fillId="6" borderId="3" xfId="6" applyFont="1" applyFill="1" applyBorder="1" applyAlignment="1">
      <alignment horizontal="left" vertical="center" wrapText="1"/>
    </xf>
    <xf numFmtId="0" fontId="37" fillId="6" borderId="15" xfId="6" applyFont="1" applyFill="1" applyBorder="1" applyAlignment="1">
      <alignment horizontal="left" vertical="center" wrapText="1"/>
    </xf>
    <xf numFmtId="0" fontId="39" fillId="0" borderId="1" xfId="6" applyFont="1" applyFill="1" applyBorder="1" applyAlignment="1">
      <alignment horizontal="center" vertical="center" wrapText="1"/>
    </xf>
    <xf numFmtId="0" fontId="39" fillId="0" borderId="1" xfId="6" applyFont="1" applyFill="1" applyBorder="1" applyAlignment="1">
      <alignment horizontal="left" vertical="center"/>
    </xf>
    <xf numFmtId="0" fontId="39" fillId="0" borderId="1" xfId="6" applyFont="1" applyFill="1" applyBorder="1" applyAlignment="1">
      <alignment horizontal="left" vertical="center" wrapText="1"/>
    </xf>
    <xf numFmtId="0" fontId="39" fillId="0" borderId="1" xfId="6" applyFont="1" applyFill="1" applyBorder="1" applyAlignment="1">
      <alignment horizontal="center" vertical="center"/>
    </xf>
    <xf numFmtId="0" fontId="39" fillId="0" borderId="3" xfId="6" applyFont="1" applyFill="1" applyBorder="1" applyAlignment="1">
      <alignment horizontal="left" vertical="center"/>
    </xf>
    <xf numFmtId="0" fontId="39" fillId="0" borderId="8" xfId="6" applyFont="1" applyFill="1" applyBorder="1" applyAlignment="1">
      <alignment horizontal="left" vertical="center"/>
    </xf>
    <xf numFmtId="0" fontId="37" fillId="6" borderId="1" xfId="6" applyFont="1" applyFill="1" applyBorder="1" applyAlignment="1">
      <alignment horizontal="left" vertical="center"/>
    </xf>
    <xf numFmtId="0" fontId="39" fillId="0" borderId="1" xfId="6" applyFont="1" applyFill="1" applyBorder="1" applyAlignment="1">
      <alignment vertical="center"/>
    </xf>
    <xf numFmtId="0" fontId="39" fillId="0" borderId="1" xfId="6" applyFont="1" applyFill="1" applyBorder="1" applyAlignment="1">
      <alignment vertical="center" wrapText="1"/>
    </xf>
    <xf numFmtId="0" fontId="39" fillId="0" borderId="3" xfId="6" applyFont="1" applyFill="1" applyBorder="1" applyAlignment="1">
      <alignment vertical="center" wrapText="1"/>
    </xf>
    <xf numFmtId="0" fontId="39" fillId="0" borderId="8" xfId="6" applyFont="1" applyFill="1" applyBorder="1" applyAlignment="1">
      <alignment vertical="center"/>
    </xf>
    <xf numFmtId="0" fontId="39" fillId="0" borderId="6" xfId="6" applyFont="1" applyFill="1" applyBorder="1" applyAlignment="1">
      <alignment horizontal="center" vertical="center" wrapText="1"/>
    </xf>
    <xf numFmtId="0" fontId="39" fillId="0" borderId="2" xfId="6" applyFont="1" applyFill="1" applyBorder="1" applyAlignment="1">
      <alignment horizontal="center" vertical="center"/>
    </xf>
    <xf numFmtId="0" fontId="39" fillId="0" borderId="4" xfId="6" applyFont="1" applyFill="1" applyBorder="1" applyAlignment="1">
      <alignment horizontal="center" vertical="center"/>
    </xf>
    <xf numFmtId="0" fontId="33" fillId="7" borderId="1" xfId="16" applyNumberFormat="1" applyFont="1" applyFill="1" applyBorder="1" applyAlignment="1" applyProtection="1">
      <alignment horizontal="center" vertical="center" wrapText="1"/>
    </xf>
    <xf numFmtId="0" fontId="34" fillId="7" borderId="1" xfId="6" applyFont="1" applyFill="1" applyBorder="1" applyAlignment="1">
      <alignment vertical="center" wrapText="1"/>
    </xf>
    <xf numFmtId="0" fontId="37" fillId="6" borderId="8" xfId="6" applyFont="1" applyFill="1" applyBorder="1" applyAlignment="1">
      <alignment horizontal="left" vertical="center" wrapText="1"/>
    </xf>
    <xf numFmtId="0" fontId="44" fillId="0" borderId="0" xfId="0" applyFont="1"/>
    <xf numFmtId="41" fontId="44" fillId="0" borderId="0" xfId="0" applyNumberFormat="1" applyFont="1"/>
    <xf numFmtId="3" fontId="44" fillId="0" borderId="0" xfId="0" applyNumberFormat="1" applyFont="1"/>
    <xf numFmtId="0" fontId="3" fillId="0" borderId="0" xfId="0" applyFont="1"/>
    <xf numFmtId="164" fontId="3" fillId="8" borderId="1" xfId="0" applyNumberFormat="1" applyFont="1" applyFill="1" applyBorder="1" applyAlignment="1">
      <alignment horizontal="center" vertical="center"/>
    </xf>
    <xf numFmtId="0" fontId="45" fillId="5" borderId="1" xfId="0" applyFont="1" applyFill="1" applyBorder="1" applyAlignment="1">
      <alignment vertical="center"/>
    </xf>
    <xf numFmtId="3" fontId="45" fillId="0" borderId="1" xfId="0" applyNumberFormat="1" applyFont="1" applyFill="1" applyBorder="1" applyAlignment="1">
      <alignment vertical="center" wrapText="1"/>
    </xf>
    <xf numFmtId="3" fontId="46" fillId="0" borderId="1" xfId="0" applyNumberFormat="1" applyFont="1" applyBorder="1" applyAlignment="1">
      <alignment vertical="center"/>
    </xf>
    <xf numFmtId="165" fontId="46" fillId="0" borderId="1" xfId="0" applyNumberFormat="1" applyFont="1" applyBorder="1" applyAlignment="1">
      <alignment vertical="center"/>
    </xf>
    <xf numFmtId="0" fontId="45" fillId="6" borderId="1" xfId="0" applyFont="1" applyFill="1" applyBorder="1" applyAlignment="1">
      <alignment vertical="center"/>
    </xf>
    <xf numFmtId="9" fontId="45" fillId="6" borderId="1" xfId="0" applyNumberFormat="1" applyFont="1" applyFill="1" applyBorder="1" applyAlignment="1">
      <alignment vertical="center" wrapText="1"/>
    </xf>
    <xf numFmtId="165" fontId="46" fillId="0" borderId="1" xfId="0" applyNumberFormat="1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vertical="center"/>
    </xf>
    <xf numFmtId="0" fontId="4" fillId="0" borderId="0" xfId="0" applyFont="1" applyBorder="1"/>
  </cellXfs>
  <cellStyles count="20">
    <cellStyle name="Dziesiętny 2" xfId="1"/>
    <cellStyle name="Dziesiętny 2 2" xfId="2"/>
    <cellStyle name="Dziesiętny 3" xfId="3"/>
    <cellStyle name="Heading" xfId="4"/>
    <cellStyle name="Heading1" xfId="5"/>
    <cellStyle name="Normalny" xfId="0" builtinId="0"/>
    <cellStyle name="Normalny 2" xfId="6"/>
    <cellStyle name="Normalny 2 2" xfId="7"/>
    <cellStyle name="Normalny 2 3" xfId="8"/>
    <cellStyle name="Normalny 2 4" xfId="9"/>
    <cellStyle name="Normalny 3" xfId="10"/>
    <cellStyle name="Normalny 3 2" xfId="11"/>
    <cellStyle name="Normalny 3 3" xfId="12"/>
    <cellStyle name="Normalny 3 4" xfId="13"/>
    <cellStyle name="Normalny 4" xfId="14"/>
    <cellStyle name="Normalny 4 2" xfId="15"/>
    <cellStyle name="Normalny_Arkusz1" xfId="16"/>
    <cellStyle name="Normalny_Arkusz2 2" xfId="17"/>
    <cellStyle name="Result" xfId="18"/>
    <cellStyle name="Result2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75297"/>
      <rgbColor rgb="008FB4FF"/>
      <rgbColor rgb="00DEE9FA"/>
      <rgbColor rgb="00000064"/>
      <rgbColor rgb="00000096"/>
      <rgbColor rgb="000000C8"/>
      <rgbColor rgb="000000FF"/>
      <rgbColor rgb="003232FF"/>
      <rgbColor rgb="006464FF"/>
      <rgbColor rgb="009696FF"/>
      <rgbColor rgb="00C8C8FF"/>
      <rgbColor rgb="00FFFFFF"/>
      <rgbColor rgb="00800080"/>
      <rgbColor rgb="00800000"/>
      <rgbColor rgb="00008080"/>
      <rgbColor rgb="0033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440437510366956E-2"/>
          <c:y val="0.10624308661809649"/>
          <c:w val="0.86113035385107695"/>
          <c:h val="0.694894450391374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'Gospodarka 2000-2016'!$A$3</c:f>
              <c:strCache>
                <c:ptCount val="1"/>
                <c:pt idx="0">
                  <c:v>Liczba podmiotów gospodarczych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400"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'Gospodarka 2000-2016'!$D$2:$R$2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'Gospodarka 2000-2016'!$D$3:$R$3</c:f>
              <c:numCache>
                <c:formatCode>_(* #,##0_);_(* \(#,##0\);_(* "-"_);_(@_)</c:formatCode>
                <c:ptCount val="15"/>
                <c:pt idx="0">
                  <c:v>57853</c:v>
                </c:pt>
                <c:pt idx="1">
                  <c:v>59411</c:v>
                </c:pt>
                <c:pt idx="2">
                  <c:v>58222</c:v>
                </c:pt>
                <c:pt idx="3">
                  <c:v>58631</c:v>
                </c:pt>
                <c:pt idx="4">
                  <c:v>58849</c:v>
                </c:pt>
                <c:pt idx="5">
                  <c:v>59076</c:v>
                </c:pt>
                <c:pt idx="6">
                  <c:v>60122</c:v>
                </c:pt>
                <c:pt idx="7">
                  <c:v>62281</c:v>
                </c:pt>
                <c:pt idx="8">
                  <c:v>65191</c:v>
                </c:pt>
                <c:pt idx="9">
                  <c:v>65332</c:v>
                </c:pt>
                <c:pt idx="10">
                  <c:v>67677</c:v>
                </c:pt>
                <c:pt idx="11">
                  <c:v>69819</c:v>
                </c:pt>
                <c:pt idx="12">
                  <c:v>71093</c:v>
                </c:pt>
                <c:pt idx="13">
                  <c:v>73305</c:v>
                </c:pt>
                <c:pt idx="14">
                  <c:v>75402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251586368"/>
        <c:axId val="251586760"/>
      </c:barChart>
      <c:barChart>
        <c:barDir val="col"/>
        <c:grouping val="clustered"/>
        <c:varyColors val="0"/>
        <c:ser>
          <c:idx val="1"/>
          <c:order val="1"/>
          <c:tx>
            <c:strRef>
              <c:f>'Gospodarka 2000-2016'!$A$4</c:f>
              <c:strCache>
                <c:ptCount val="1"/>
                <c:pt idx="0">
                  <c:v>zatrudniające 0-9 osób</c:v>
                </c:pt>
              </c:strCache>
            </c:strRef>
          </c:tx>
          <c:spPr>
            <a:ln w="9525">
              <a:solidFill>
                <a:schemeClr val="tx1">
                  <a:lumMod val="95000"/>
                  <a:lumOff val="5000"/>
                </a:schemeClr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</c:spPr>
            <c:txPr>
              <a:bodyPr rot="-5400000" vert="horz"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'Gospodarka 2000-2016'!$D$2:$R$2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'Gospodarka 2000-2016'!$D$4:$R$4</c:f>
              <c:numCache>
                <c:formatCode>_(* #,##0_);_(* \(#,##0\);_(* "-"_);_(@_)</c:formatCode>
                <c:ptCount val="15"/>
                <c:pt idx="0">
                  <c:v>55283</c:v>
                </c:pt>
                <c:pt idx="1">
                  <c:v>56703</c:v>
                </c:pt>
                <c:pt idx="2">
                  <c:v>55517</c:v>
                </c:pt>
                <c:pt idx="3">
                  <c:v>55868</c:v>
                </c:pt>
                <c:pt idx="4">
                  <c:v>56071</c:v>
                </c:pt>
                <c:pt idx="5">
                  <c:v>56234</c:v>
                </c:pt>
                <c:pt idx="6">
                  <c:v>57228</c:v>
                </c:pt>
                <c:pt idx="7">
                  <c:v>59288</c:v>
                </c:pt>
                <c:pt idx="8">
                  <c:v>62153</c:v>
                </c:pt>
                <c:pt idx="9">
                  <c:v>62310</c:v>
                </c:pt>
                <c:pt idx="10">
                  <c:v>64777</c:v>
                </c:pt>
                <c:pt idx="11">
                  <c:v>66870</c:v>
                </c:pt>
                <c:pt idx="12">
                  <c:v>68084</c:v>
                </c:pt>
                <c:pt idx="13">
                  <c:v>70276</c:v>
                </c:pt>
                <c:pt idx="14">
                  <c:v>72361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overlap val="25"/>
        <c:axId val="251587152"/>
        <c:axId val="251587544"/>
      </c:barChart>
      <c:catAx>
        <c:axId val="25158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251586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58676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251586368"/>
        <c:crosses val="autoZero"/>
        <c:crossBetween val="between"/>
      </c:valAx>
      <c:catAx>
        <c:axId val="251587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1587544"/>
        <c:crosses val="autoZero"/>
        <c:auto val="1"/>
        <c:lblAlgn val="ctr"/>
        <c:lblOffset val="100"/>
        <c:noMultiLvlLbl val="0"/>
      </c:catAx>
      <c:valAx>
        <c:axId val="251587544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crossAx val="25158715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8.3651688153224185E-2"/>
          <c:y val="0.85612699097203837"/>
          <c:w val="0.67999691916247162"/>
          <c:h val="0.14248277504834131"/>
        </c:manualLayout>
      </c:layout>
      <c:overlay val="0"/>
      <c:txPr>
        <a:bodyPr/>
        <a:lstStyle/>
        <a:p>
          <a:pPr>
            <a:defRPr sz="1400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2" r="0.75000000000000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99241786015166"/>
          <c:y val="7.3705250973888622E-2"/>
          <c:w val="0.83909014321819786"/>
          <c:h val="0.75896488165004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'Gospodarka 2000-2016'!$A$239</c:f>
              <c:strCache>
                <c:ptCount val="1"/>
                <c:pt idx="0">
                  <c:v>Polska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200">
                    <a:solidFill>
                      <a:schemeClr val="tx1">
                        <a:lumMod val="95000"/>
                        <a:lumOff val="5000"/>
                      </a:schemeClr>
                    </a:solidFill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'Gospodarka 2000-2016'!$B$232:$R$232</c:f>
              <c:strCach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2010**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strCache>
            </c:strRef>
          </c:cat>
          <c:val>
            <c:numRef>
              <c:f>'Gospodarka 2000-2016'!$B$239:$R$239</c:f>
              <c:numCache>
                <c:formatCode>#,##0</c:formatCode>
                <c:ptCount val="17"/>
                <c:pt idx="0">
                  <c:v>14316</c:v>
                </c:pt>
                <c:pt idx="1">
                  <c:v>15914</c:v>
                </c:pt>
                <c:pt idx="2">
                  <c:v>19527</c:v>
                </c:pt>
                <c:pt idx="3">
                  <c:v>20391</c:v>
                </c:pt>
                <c:pt idx="4">
                  <c:v>21203</c:v>
                </c:pt>
                <c:pt idx="5">
                  <c:v>22148</c:v>
                </c:pt>
                <c:pt idx="6">
                  <c:v>24288</c:v>
                </c:pt>
                <c:pt idx="7">
                  <c:v>25810</c:v>
                </c:pt>
                <c:pt idx="8">
                  <c:v>27935</c:v>
                </c:pt>
                <c:pt idx="9">
                  <c:v>31136</c:v>
                </c:pt>
                <c:pt idx="10">
                  <c:v>33511</c:v>
                </c:pt>
                <c:pt idx="11">
                  <c:v>35388</c:v>
                </c:pt>
                <c:pt idx="12">
                  <c:v>37524</c:v>
                </c:pt>
                <c:pt idx="13">
                  <c:v>40669</c:v>
                </c:pt>
                <c:pt idx="14">
                  <c:v>42285</c:v>
                </c:pt>
                <c:pt idx="15">
                  <c:v>43033</c:v>
                </c:pt>
                <c:pt idx="16">
                  <c:v>44686</c:v>
                </c:pt>
              </c:numCache>
            </c:numRef>
          </c:val>
        </c:ser>
        <c:ser>
          <c:idx val="0"/>
          <c:order val="1"/>
          <c:tx>
            <c:strRef>
              <c:f>'Gospodarka 2000-2016'!$A$236</c:f>
              <c:strCache>
                <c:ptCount val="1"/>
                <c:pt idx="0">
                  <c:v>Trójmiasto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1200">
                    <a:solidFill>
                      <a:schemeClr val="tx1">
                        <a:lumMod val="95000"/>
                        <a:lumOff val="5000"/>
                      </a:schemeClr>
                    </a:solidFill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'Gospodarka 2000-2016'!$B$232:$R$232</c:f>
              <c:strCach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2010**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strCache>
            </c:strRef>
          </c:cat>
          <c:val>
            <c:numRef>
              <c:f>'Gospodarka 2000-2016'!$B$236:$R$236</c:f>
              <c:numCache>
                <c:formatCode>#,##0</c:formatCode>
                <c:ptCount val="17"/>
                <c:pt idx="0">
                  <c:v>20496</c:v>
                </c:pt>
                <c:pt idx="1">
                  <c:v>24376</c:v>
                </c:pt>
                <c:pt idx="2">
                  <c:v>28104</c:v>
                </c:pt>
                <c:pt idx="3">
                  <c:v>28571</c:v>
                </c:pt>
                <c:pt idx="4">
                  <c:v>30534</c:v>
                </c:pt>
                <c:pt idx="5">
                  <c:v>30848</c:v>
                </c:pt>
                <c:pt idx="6">
                  <c:v>34705</c:v>
                </c:pt>
                <c:pt idx="7">
                  <c:v>37669</c:v>
                </c:pt>
                <c:pt idx="8">
                  <c:v>40265</c:v>
                </c:pt>
                <c:pt idx="9">
                  <c:v>44048</c:v>
                </c:pt>
                <c:pt idx="10">
                  <c:v>45074</c:v>
                </c:pt>
                <c:pt idx="11">
                  <c:v>50158</c:v>
                </c:pt>
                <c:pt idx="12">
                  <c:v>52896</c:v>
                </c:pt>
                <c:pt idx="13">
                  <c:v>58450</c:v>
                </c:pt>
                <c:pt idx="14">
                  <c:v>62743</c:v>
                </c:pt>
                <c:pt idx="15">
                  <c:v>61868</c:v>
                </c:pt>
                <c:pt idx="16">
                  <c:v>61880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251588328"/>
        <c:axId val="251599696"/>
      </c:barChart>
      <c:lineChart>
        <c:grouping val="standard"/>
        <c:varyColors val="0"/>
        <c:ser>
          <c:idx val="2"/>
          <c:order val="2"/>
          <c:tx>
            <c:strRef>
              <c:f>'Gospodarka 2000-2016'!$A$241</c:f>
              <c:strCache>
                <c:ptCount val="1"/>
                <c:pt idx="0">
                  <c:v>Trójmiasto/Polska</c:v>
                </c:pt>
              </c:strCache>
            </c:strRef>
          </c:tx>
          <c:spPr>
            <a:ln w="34925">
              <a:solidFill>
                <a:schemeClr val="tx1">
                  <a:lumMod val="95000"/>
                  <a:lumOff val="5000"/>
                </a:schemeClr>
              </a:solidFill>
              <a:prstDash val="dash"/>
            </a:ln>
          </c:spPr>
          <c:marker>
            <c:symbol val="circle"/>
            <c:size val="9"/>
            <c:spPr>
              <a:solidFill>
                <a:schemeClr val="tx1">
                  <a:lumMod val="95000"/>
                  <a:lumOff val="5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dLbls>
            <c:dLbl>
              <c:idx val="2"/>
              <c:layout>
                <c:manualLayout>
                  <c:x val="-2.3656907209488379E-2"/>
                  <c:y val="5.5102209311214803E-2"/>
                </c:manualLayout>
              </c:layout>
              <c:spPr>
                <a:solidFill>
                  <a:schemeClr val="accent3">
                    <a:lumMod val="20000"/>
                    <a:lumOff val="80000"/>
                  </a:schemeClr>
                </a:solidFill>
                <a:ln>
                  <a:solidFill>
                    <a:schemeClr val="tx1"/>
                  </a:solidFill>
                </a:ln>
                <a:effectLst/>
              </c:spPr>
              <c:txPr>
                <a:bodyPr/>
                <a:lstStyle/>
                <a:p>
                  <a:pPr>
                    <a:defRPr sz="105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4457347921574443E-2"/>
                  <c:y val="-5.2629819330836082E-2"/>
                </c:manualLayout>
              </c:layout>
              <c:spPr>
                <a:solidFill>
                  <a:schemeClr val="accent3">
                    <a:lumMod val="20000"/>
                    <a:lumOff val="80000"/>
                  </a:schemeClr>
                </a:solidFill>
                <a:ln>
                  <a:solidFill>
                    <a:schemeClr val="tx1"/>
                  </a:solidFill>
                </a:ln>
                <a:effectLst/>
              </c:spPr>
              <c:txPr>
                <a:bodyPr/>
                <a:lstStyle/>
                <a:p>
                  <a:pPr>
                    <a:defRPr sz="105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9763919229549721E-2"/>
                  <c:y val="-9.6216701067706342E-2"/>
                </c:manualLayout>
              </c:layout>
              <c:spPr>
                <a:solidFill>
                  <a:schemeClr val="accent3">
                    <a:lumMod val="20000"/>
                    <a:lumOff val="80000"/>
                  </a:schemeClr>
                </a:solidFill>
                <a:ln>
                  <a:solidFill>
                    <a:schemeClr val="tx1"/>
                  </a:solidFill>
                </a:ln>
                <a:effectLst/>
              </c:spPr>
              <c:txPr>
                <a:bodyPr/>
                <a:lstStyle/>
                <a:p>
                  <a:pPr>
                    <a:defRPr sz="105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/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('Gospodarka 2000-2016'!$B$232:$O$232,'Gospodarka 2000-2016'!$P$232)</c:f>
              <c:strCach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2010**</c:v>
                </c:pt>
                <c:pt idx="13">
                  <c:v>2011</c:v>
                </c:pt>
                <c:pt idx="14">
                  <c:v>2012</c:v>
                </c:pt>
              </c:strCache>
            </c:strRef>
          </c:cat>
          <c:val>
            <c:numRef>
              <c:f>'Gospodarka 2000-2016'!$B$241:$R$241</c:f>
              <c:numCache>
                <c:formatCode>0%</c:formatCode>
                <c:ptCount val="17"/>
                <c:pt idx="0">
                  <c:v>1.4316848281642918</c:v>
                </c:pt>
                <c:pt idx="1">
                  <c:v>1.5317330652255876</c:v>
                </c:pt>
                <c:pt idx="2">
                  <c:v>1.4392379781840527</c:v>
                </c:pt>
                <c:pt idx="3">
                  <c:v>1.4011573733509881</c:v>
                </c:pt>
                <c:pt idx="4">
                  <c:v>1.4400792340706503</c:v>
                </c:pt>
                <c:pt idx="5">
                  <c:v>1.3928119920534585</c:v>
                </c:pt>
                <c:pt idx="6">
                  <c:v>1.4288949275362319</c:v>
                </c:pt>
                <c:pt idx="7">
                  <c:v>1.4594730724525378</c:v>
                </c:pt>
                <c:pt idx="8">
                  <c:v>1.4413817791301236</c:v>
                </c:pt>
                <c:pt idx="9">
                  <c:v>1.4146968139773894</c:v>
                </c:pt>
                <c:pt idx="10">
                  <c:v>1.3450508788159112</c:v>
                </c:pt>
                <c:pt idx="11">
                  <c:v>1.4173731208319205</c:v>
                </c:pt>
                <c:pt idx="12">
                  <c:v>1.4096578189958426</c:v>
                </c:pt>
                <c:pt idx="13">
                  <c:v>1.4372126189480932</c:v>
                </c:pt>
                <c:pt idx="14">
                  <c:v>1.483812226557881</c:v>
                </c:pt>
                <c:pt idx="15">
                  <c:v>1.4376873562149979</c:v>
                </c:pt>
                <c:pt idx="16">
                  <c:v>1.3847737546435126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00088"/>
        <c:axId val="251598128"/>
      </c:lineChart>
      <c:catAx>
        <c:axId val="2515883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251599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51599696"/>
        <c:scaling>
          <c:orientation val="minMax"/>
        </c:scaling>
        <c:delete val="0"/>
        <c:axPos val="l"/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251588328"/>
        <c:crosses val="autoZero"/>
        <c:crossBetween val="between"/>
      </c:valAx>
      <c:catAx>
        <c:axId val="251600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1598128"/>
        <c:crosses val="autoZero"/>
        <c:auto val="0"/>
        <c:lblAlgn val="ctr"/>
        <c:lblOffset val="100"/>
        <c:noMultiLvlLbl val="0"/>
      </c:catAx>
      <c:valAx>
        <c:axId val="251598128"/>
        <c:scaling>
          <c:orientation val="minMax"/>
          <c:min val="1"/>
        </c:scaling>
        <c:delete val="0"/>
        <c:axPos val="r"/>
        <c:numFmt formatCode="0%" sourceLinked="1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25160008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995787700084245"/>
          <c:y val="0.91235148502813468"/>
          <c:w val="0.66470092670598191"/>
          <c:h val="7.968135240420389E-2"/>
        </c:manualLayout>
      </c:layout>
      <c:overlay val="0"/>
      <c:txPr>
        <a:bodyPr/>
        <a:lstStyle/>
        <a:p>
          <a:pPr>
            <a:defRPr sz="1200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2" r="0.750000000000002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440437510366956E-2"/>
          <c:y val="2.6606423390050472E-2"/>
          <c:w val="0.84682036570470498"/>
          <c:h val="0.77453104971647335"/>
        </c:manualLayout>
      </c:layout>
      <c:lineChart>
        <c:grouping val="standard"/>
        <c:varyColors val="0"/>
        <c:ser>
          <c:idx val="0"/>
          <c:order val="0"/>
          <c:tx>
            <c:strRef>
              <c:f>'Gospodarka 2000-2016'!$A$11</c:f>
              <c:strCache>
                <c:ptCount val="1"/>
                <c:pt idx="0">
                  <c:v>Jednostki nowo zarejestrowane w rejestrze REGON na 10 tys. ludności</c:v>
                </c:pt>
              </c:strCache>
            </c:strRef>
          </c:tx>
          <c:spPr>
            <a:ln w="34925">
              <a:solidFill>
                <a:schemeClr val="accent3"/>
              </a:solidFill>
              <a:prstDash val="dashDot"/>
            </a:ln>
          </c:spPr>
          <c:marker>
            <c:symbol val="circle"/>
            <c:size val="10"/>
            <c:spPr>
              <a:solidFill>
                <a:schemeClr val="accent3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dLbls>
            <c:dLbl>
              <c:idx val="1"/>
              <c:layout>
                <c:manualLayout>
                  <c:x val="-2.2838741081609878E-2"/>
                  <c:y val="5.3845215281469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4309064194381395E-2"/>
                  <c:y val="-6.53524996263791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3">
                  <a:lumMod val="20000"/>
                  <a:lumOff val="80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/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'Gospodarka 2000-2016'!$E$2:$R$2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'Gospodarka 2000-2016'!$E$11:$R$11</c:f>
              <c:numCache>
                <c:formatCode>_(* #,##0_);_(* \(#,##0\);_(* "-"_);_(@_)</c:formatCode>
                <c:ptCount val="14"/>
                <c:pt idx="0">
                  <c:v>89</c:v>
                </c:pt>
                <c:pt idx="1">
                  <c:v>81</c:v>
                </c:pt>
                <c:pt idx="2">
                  <c:v>96</c:v>
                </c:pt>
                <c:pt idx="3">
                  <c:v>110</c:v>
                </c:pt>
                <c:pt idx="4">
                  <c:v>110</c:v>
                </c:pt>
                <c:pt idx="5">
                  <c:v>116</c:v>
                </c:pt>
                <c:pt idx="6">
                  <c:v>127</c:v>
                </c:pt>
                <c:pt idx="7">
                  <c:v>138</c:v>
                </c:pt>
                <c:pt idx="8">
                  <c:v>125</c:v>
                </c:pt>
                <c:pt idx="9">
                  <c:v>127</c:v>
                </c:pt>
                <c:pt idx="10">
                  <c:v>132</c:v>
                </c:pt>
                <c:pt idx="11">
                  <c:v>134</c:v>
                </c:pt>
                <c:pt idx="12">
                  <c:v>144</c:v>
                </c:pt>
                <c:pt idx="13">
                  <c:v>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599304"/>
        <c:axId val="251596952"/>
      </c:lineChart>
      <c:lineChart>
        <c:grouping val="standard"/>
        <c:varyColors val="0"/>
        <c:ser>
          <c:idx val="1"/>
          <c:order val="1"/>
          <c:tx>
            <c:strRef>
              <c:f>'Gospodarka 2000-2016'!$A$12</c:f>
              <c:strCache>
                <c:ptCount val="1"/>
                <c:pt idx="0">
                  <c:v>Jednostki wykreślone z rejestru REGON na 10 tys. ludności</c:v>
                </c:pt>
              </c:strCache>
            </c:strRef>
          </c:tx>
          <c:spPr>
            <a:ln w="34925">
              <a:solidFill>
                <a:schemeClr val="accent2"/>
              </a:solidFill>
              <a:prstDash val="dash"/>
            </a:ln>
          </c:spPr>
          <c:marker>
            <c:symbol val="circle"/>
            <c:size val="10"/>
            <c:spPr>
              <a:solidFill>
                <a:schemeClr val="accent2"/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marker>
          <c:dLbls>
            <c:dLbl>
              <c:idx val="1"/>
              <c:layout>
                <c:manualLayout>
                  <c:x val="-2.5740063009018672E-2"/>
                  <c:y val="-4.77325119528622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4300459309268836E-2"/>
                  <c:y val="-4.0900055674058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</c:spPr>
            <c:txPr>
              <a:bodyPr/>
              <a:lstStyle/>
              <a:p>
                <a:pPr>
                  <a:defRPr sz="1200"/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'Gospodarka 2000-2016'!$E$2:$R$2</c:f>
              <c:numCache>
                <c:formatCode>General</c:formatCod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numCache>
            </c:numRef>
          </c:cat>
          <c:val>
            <c:numRef>
              <c:f>'Gospodarka 2000-2016'!$E$12:$R$12</c:f>
              <c:numCache>
                <c:formatCode>_(* #,##0_);_(* \(#,##0\);_(* "-"_);_(@_)</c:formatCode>
                <c:ptCount val="14"/>
                <c:pt idx="0">
                  <c:v>53</c:v>
                </c:pt>
                <c:pt idx="1">
                  <c:v>102</c:v>
                </c:pt>
                <c:pt idx="2">
                  <c:v>83</c:v>
                </c:pt>
                <c:pt idx="3">
                  <c:v>101</c:v>
                </c:pt>
                <c:pt idx="4">
                  <c:v>102</c:v>
                </c:pt>
                <c:pt idx="5">
                  <c:v>89</c:v>
                </c:pt>
                <c:pt idx="6">
                  <c:v>78</c:v>
                </c:pt>
                <c:pt idx="7">
                  <c:v>71</c:v>
                </c:pt>
                <c:pt idx="8">
                  <c:v>117</c:v>
                </c:pt>
                <c:pt idx="9">
                  <c:v>76</c:v>
                </c:pt>
                <c:pt idx="10">
                  <c:v>85</c:v>
                </c:pt>
                <c:pt idx="11">
                  <c:v>106</c:v>
                </c:pt>
                <c:pt idx="12">
                  <c:v>96</c:v>
                </c:pt>
                <c:pt idx="13">
                  <c:v>100</c:v>
                </c:pt>
              </c:numCache>
            </c:numRef>
          </c:val>
          <c:smooth val="1"/>
        </c:ser>
        <c:ser>
          <c:idx val="2"/>
          <c:order val="2"/>
          <c:tx>
            <c:v>Bilans (jednostki nowozarejestrowane - jednostki wyrejestrowane na 10 tys. ludności</c:v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circle"/>
            <c:size val="10"/>
            <c:spPr>
              <a:solidFill>
                <a:schemeClr val="accent1"/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marker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'Gospodarka 2000-2016'!$E$13:$R$13</c:f>
              <c:numCache>
                <c:formatCode>_(* #,##0_);_(* \(#,##0\);_(* "-"_);_(@_)</c:formatCode>
                <c:ptCount val="14"/>
                <c:pt idx="0">
                  <c:v>36</c:v>
                </c:pt>
                <c:pt idx="1">
                  <c:v>-21</c:v>
                </c:pt>
                <c:pt idx="2">
                  <c:v>13</c:v>
                </c:pt>
                <c:pt idx="3">
                  <c:v>9</c:v>
                </c:pt>
                <c:pt idx="4">
                  <c:v>8</c:v>
                </c:pt>
                <c:pt idx="5">
                  <c:v>27</c:v>
                </c:pt>
                <c:pt idx="6">
                  <c:v>49</c:v>
                </c:pt>
                <c:pt idx="7">
                  <c:v>67</c:v>
                </c:pt>
                <c:pt idx="8">
                  <c:v>8</c:v>
                </c:pt>
                <c:pt idx="9">
                  <c:v>51</c:v>
                </c:pt>
                <c:pt idx="10">
                  <c:v>47</c:v>
                </c:pt>
                <c:pt idx="11">
                  <c:v>28</c:v>
                </c:pt>
                <c:pt idx="12">
                  <c:v>48</c:v>
                </c:pt>
                <c:pt idx="13">
                  <c:v>43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401264"/>
        <c:axId val="183401656"/>
      </c:lineChart>
      <c:catAx>
        <c:axId val="251599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251596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596952"/>
        <c:scaling>
          <c:orientation val="minMax"/>
          <c:max val="160"/>
          <c:min val="-40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251599304"/>
        <c:crosses val="autoZero"/>
        <c:crossBetween val="between"/>
      </c:valAx>
      <c:catAx>
        <c:axId val="183401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3401656"/>
        <c:crosses val="autoZero"/>
        <c:auto val="1"/>
        <c:lblAlgn val="ctr"/>
        <c:lblOffset val="100"/>
        <c:noMultiLvlLbl val="0"/>
      </c:catAx>
      <c:valAx>
        <c:axId val="183401656"/>
        <c:scaling>
          <c:orientation val="minMax"/>
          <c:max val="160"/>
        </c:scaling>
        <c:delete val="0"/>
        <c:axPos val="r"/>
        <c:numFmt formatCode="#,##0" sourceLinked="0"/>
        <c:majorTickMark val="out"/>
        <c:minorTickMark val="none"/>
        <c:tickLblPos val="nextTo"/>
        <c:crossAx val="18340126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2.0045288286631834E-2"/>
          <c:y val="0.83655146160165106"/>
          <c:w val="0.91638223885153047"/>
          <c:h val="0.16344853839834905"/>
        </c:manualLayout>
      </c:layout>
      <c:overlay val="0"/>
      <c:txPr>
        <a:bodyPr/>
        <a:lstStyle/>
        <a:p>
          <a:pPr>
            <a:defRPr sz="1200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222" r="0.75000000000000222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4024456371069337"/>
          <c:y val="2.9169184455651778E-2"/>
          <c:w val="0.54934431551315255"/>
          <c:h val="0.9050136565702036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'Gospodarka 2000-2016'!$B$148:$K$148</c:f>
              <c:strCache>
                <c:ptCount val="10"/>
                <c:pt idx="0">
                  <c:v>Handel hurtowy i detaliczny; naprawa pojazdów samochodowych, włączając motocykle</c:v>
                </c:pt>
              </c:strCache>
            </c:strRef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'Gospodarka 2000-2016'!$L$140:$R$140</c:f>
              <c:numCache>
                <c:formatCode>General</c:formatCode>
                <c:ptCount val="7"/>
                <c:pt idx="0" formatCode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'Gospodarka 2000-2016'!$L$148:$S$148</c:f>
              <c:numCache>
                <c:formatCode>#,##0</c:formatCode>
                <c:ptCount val="8"/>
                <c:pt idx="0">
                  <c:v>14074</c:v>
                </c:pt>
                <c:pt idx="1">
                  <c:v>14559</c:v>
                </c:pt>
                <c:pt idx="2">
                  <c:v>14113</c:v>
                </c:pt>
                <c:pt idx="3">
                  <c:v>14202</c:v>
                </c:pt>
                <c:pt idx="4">
                  <c:v>14364</c:v>
                </c:pt>
                <c:pt idx="5">
                  <c:v>14333</c:v>
                </c:pt>
                <c:pt idx="6">
                  <c:v>14326</c:v>
                </c:pt>
                <c:pt idx="7">
                  <c:v>14195</c:v>
                </c:pt>
              </c:numCache>
            </c:numRef>
          </c:val>
        </c:ser>
        <c:ser>
          <c:idx val="5"/>
          <c:order val="1"/>
          <c:tx>
            <c:strRef>
              <c:f>'Gospodarka 2000-2016'!$B$154:$K$154</c:f>
              <c:strCache>
                <c:ptCount val="10"/>
                <c:pt idx="0">
                  <c:v>Działalność profesjonalna, naukowa i techniczna</c:v>
                </c:pt>
              </c:strCache>
            </c:strRef>
          </c:tx>
          <c:spPr>
            <a:ln>
              <a:solidFill>
                <a:prstClr val="black">
                  <a:lumMod val="95000"/>
                  <a:lumOff val="5000"/>
                </a:prstClr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'Gospodarka 2000-2016'!$L$140:$R$140</c:f>
              <c:numCache>
                <c:formatCode>General</c:formatCode>
                <c:ptCount val="7"/>
                <c:pt idx="0" formatCode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'Gospodarka 2000-2016'!$L$154:$S$154</c:f>
              <c:numCache>
                <c:formatCode>#,##0</c:formatCode>
                <c:ptCount val="8"/>
                <c:pt idx="0">
                  <c:v>7107</c:v>
                </c:pt>
                <c:pt idx="1">
                  <c:v>7674</c:v>
                </c:pt>
                <c:pt idx="2">
                  <c:v>7921</c:v>
                </c:pt>
                <c:pt idx="3">
                  <c:v>8322</c:v>
                </c:pt>
                <c:pt idx="4">
                  <c:v>8768</c:v>
                </c:pt>
                <c:pt idx="5">
                  <c:v>9124</c:v>
                </c:pt>
                <c:pt idx="6">
                  <c:v>9600</c:v>
                </c:pt>
                <c:pt idx="7">
                  <c:v>10243</c:v>
                </c:pt>
              </c:numCache>
            </c:numRef>
          </c:val>
        </c:ser>
        <c:ser>
          <c:idx val="0"/>
          <c:order val="2"/>
          <c:tx>
            <c:strRef>
              <c:f>'Gospodarka 2000-2016'!$B$144:$K$144</c:f>
              <c:strCache>
                <c:ptCount val="10"/>
                <c:pt idx="0">
                  <c:v>Przetwórstwo przemysłowe</c:v>
                </c:pt>
              </c:strCache>
            </c:strRef>
          </c:tx>
          <c:spPr>
            <a:ln>
              <a:solidFill>
                <a:prstClr val="black">
                  <a:lumMod val="95000"/>
                  <a:lumOff val="5000"/>
                </a:prstClr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'Gospodarka 2000-2016'!$L$140:$R$140</c:f>
              <c:numCache>
                <c:formatCode>General</c:formatCode>
                <c:ptCount val="7"/>
                <c:pt idx="0" formatCode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'Gospodarka 2000-2016'!$L$144:$S$144</c:f>
              <c:numCache>
                <c:formatCode>#,##0</c:formatCode>
                <c:ptCount val="8"/>
                <c:pt idx="0">
                  <c:v>6906</c:v>
                </c:pt>
                <c:pt idx="1">
                  <c:v>6906</c:v>
                </c:pt>
                <c:pt idx="2">
                  <c:v>6690</c:v>
                </c:pt>
                <c:pt idx="3">
                  <c:v>6828</c:v>
                </c:pt>
                <c:pt idx="4">
                  <c:v>6955</c:v>
                </c:pt>
                <c:pt idx="5">
                  <c:v>6967</c:v>
                </c:pt>
                <c:pt idx="6">
                  <c:v>7115</c:v>
                </c:pt>
                <c:pt idx="7">
                  <c:v>7145</c:v>
                </c:pt>
              </c:numCache>
            </c:numRef>
          </c:val>
        </c:ser>
        <c:ser>
          <c:idx val="4"/>
          <c:order val="3"/>
          <c:tx>
            <c:strRef>
              <c:f>'Gospodarka 2000-2016'!$B$153:$K$153</c:f>
              <c:strCache>
                <c:ptCount val="10"/>
                <c:pt idx="0">
                  <c:v>Działalność związana z obsługą rynku nieruchomości</c:v>
                </c:pt>
              </c:strCache>
            </c:strRef>
          </c:tx>
          <c:spPr>
            <a:ln>
              <a:solidFill>
                <a:prstClr val="black">
                  <a:lumMod val="95000"/>
                  <a:lumOff val="5000"/>
                </a:prstClr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'Gospodarka 2000-2016'!$L$140:$R$140</c:f>
              <c:numCache>
                <c:formatCode>General</c:formatCode>
                <c:ptCount val="7"/>
                <c:pt idx="0" formatCode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'Gospodarka 2000-2016'!$L$153:$S$153</c:f>
              <c:numCache>
                <c:formatCode>#,##0</c:formatCode>
                <c:ptCount val="8"/>
                <c:pt idx="0">
                  <c:v>5824</c:v>
                </c:pt>
                <c:pt idx="1">
                  <c:v>6085</c:v>
                </c:pt>
                <c:pt idx="2">
                  <c:v>6295</c:v>
                </c:pt>
                <c:pt idx="3">
                  <c:v>6514</c:v>
                </c:pt>
                <c:pt idx="4">
                  <c:v>6696</c:v>
                </c:pt>
                <c:pt idx="5">
                  <c:v>6849</c:v>
                </c:pt>
                <c:pt idx="6">
                  <c:v>7077</c:v>
                </c:pt>
                <c:pt idx="7">
                  <c:v>7358</c:v>
                </c:pt>
              </c:numCache>
            </c:numRef>
          </c:val>
        </c:ser>
        <c:ser>
          <c:idx val="1"/>
          <c:order val="4"/>
          <c:tx>
            <c:strRef>
              <c:f>'Gospodarka 2000-2016'!$B$147:$K$147</c:f>
              <c:strCache>
                <c:ptCount val="10"/>
                <c:pt idx="0">
                  <c:v>Budownictwo</c:v>
                </c:pt>
              </c:strCache>
            </c:strRef>
          </c:tx>
          <c:spPr>
            <a:ln>
              <a:solidFill>
                <a:prstClr val="black">
                  <a:lumMod val="95000"/>
                  <a:lumOff val="5000"/>
                </a:prstClr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'Gospodarka 2000-2016'!$L$140:$R$140</c:f>
              <c:numCache>
                <c:formatCode>General</c:formatCode>
                <c:ptCount val="7"/>
                <c:pt idx="0" formatCode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'Gospodarka 2000-2016'!$L$147:$S$147</c:f>
              <c:numCache>
                <c:formatCode>#,##0</c:formatCode>
                <c:ptCount val="8"/>
                <c:pt idx="0">
                  <c:v>6232</c:v>
                </c:pt>
                <c:pt idx="1">
                  <c:v>6486</c:v>
                </c:pt>
                <c:pt idx="2">
                  <c:v>6482</c:v>
                </c:pt>
                <c:pt idx="3">
                  <c:v>6606</c:v>
                </c:pt>
                <c:pt idx="4">
                  <c:v>6741</c:v>
                </c:pt>
                <c:pt idx="5">
                  <c:v>6758</c:v>
                </c:pt>
                <c:pt idx="6">
                  <c:v>6916</c:v>
                </c:pt>
                <c:pt idx="7">
                  <c:v>7056</c:v>
                </c:pt>
              </c:numCache>
            </c:numRef>
          </c:val>
        </c:ser>
        <c:ser>
          <c:idx val="3"/>
          <c:order val="5"/>
          <c:tx>
            <c:strRef>
              <c:f>'Gospodarka 2000-2016'!$B$149:$K$149</c:f>
              <c:strCache>
                <c:ptCount val="10"/>
                <c:pt idx="0">
                  <c:v>Transport i gospodarka magazynowa</c:v>
                </c:pt>
              </c:strCache>
            </c:strRef>
          </c:tx>
          <c:spPr>
            <a:ln>
              <a:solidFill>
                <a:prstClr val="black">
                  <a:lumMod val="95000"/>
                  <a:lumOff val="5000"/>
                </a:prstClr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'Gospodarka 2000-2016'!$L$140:$R$140</c:f>
              <c:numCache>
                <c:formatCode>General</c:formatCode>
                <c:ptCount val="7"/>
                <c:pt idx="0" formatCode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'Gospodarka 2000-2016'!$L$149:$S$149</c:f>
              <c:numCache>
                <c:formatCode>#,##0</c:formatCode>
                <c:ptCount val="8"/>
                <c:pt idx="0">
                  <c:v>4523</c:v>
                </c:pt>
                <c:pt idx="1">
                  <c:v>4667</c:v>
                </c:pt>
                <c:pt idx="2">
                  <c:v>4427</c:v>
                </c:pt>
                <c:pt idx="3">
                  <c:v>4454</c:v>
                </c:pt>
                <c:pt idx="4">
                  <c:v>4439</c:v>
                </c:pt>
                <c:pt idx="5">
                  <c:v>4463</c:v>
                </c:pt>
                <c:pt idx="6">
                  <c:v>4564</c:v>
                </c:pt>
                <c:pt idx="7">
                  <c:v>4703</c:v>
                </c:pt>
              </c:numCache>
            </c:numRef>
          </c:val>
        </c:ser>
        <c:ser>
          <c:idx val="6"/>
          <c:order val="6"/>
          <c:tx>
            <c:strRef>
              <c:f>'Gospodarka 2000-2016'!$B$158:$K$158</c:f>
              <c:strCache>
                <c:ptCount val="10"/>
                <c:pt idx="0">
                  <c:v>Opieka zdrowotna i pomoc społeczna</c:v>
                </c:pt>
              </c:strCache>
            </c:strRef>
          </c:tx>
          <c:spPr>
            <a:ln>
              <a:solidFill>
                <a:prstClr val="black">
                  <a:lumMod val="95000"/>
                  <a:lumOff val="5000"/>
                </a:prstClr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'Gospodarka 2000-2016'!$L$140:$R$140</c:f>
              <c:numCache>
                <c:formatCode>General</c:formatCode>
                <c:ptCount val="7"/>
                <c:pt idx="0" formatCode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'Gospodarka 2000-2016'!$L$158:$S$158</c:f>
              <c:numCache>
                <c:formatCode>#,##0</c:formatCode>
                <c:ptCount val="8"/>
                <c:pt idx="0">
                  <c:v>3093</c:v>
                </c:pt>
                <c:pt idx="1">
                  <c:v>3398</c:v>
                </c:pt>
                <c:pt idx="2">
                  <c:v>3635</c:v>
                </c:pt>
                <c:pt idx="3">
                  <c:v>3960</c:v>
                </c:pt>
                <c:pt idx="4">
                  <c:v>4225</c:v>
                </c:pt>
                <c:pt idx="5">
                  <c:v>4441</c:v>
                </c:pt>
                <c:pt idx="6">
                  <c:v>4702</c:v>
                </c:pt>
                <c:pt idx="7">
                  <c:v>4959</c:v>
                </c:pt>
              </c:numCache>
            </c:numRef>
          </c:val>
        </c:ser>
        <c:ser>
          <c:idx val="7"/>
          <c:order val="7"/>
          <c:tx>
            <c:strRef>
              <c:f>'Gospodarka 2000-2016'!$K$166</c:f>
              <c:strCache>
                <c:ptCount val="1"/>
                <c:pt idx="0">
                  <c:v>pozostałe</c:v>
                </c:pt>
              </c:strCache>
            </c:strRef>
          </c:tx>
          <c:spPr>
            <a:ln>
              <a:solidFill>
                <a:prstClr val="black">
                  <a:lumMod val="95000"/>
                  <a:lumOff val="5000"/>
                </a:prst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'Gospodarka 2000-2016'!$L$140:$R$140</c:f>
              <c:numCache>
                <c:formatCode>General</c:formatCode>
                <c:ptCount val="7"/>
                <c:pt idx="0" formatCode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'Gospodarka 2000-2016'!$L$166:$S$166</c:f>
              <c:numCache>
                <c:formatCode>#,##0</c:formatCode>
                <c:ptCount val="8"/>
                <c:pt idx="0">
                  <c:v>47759</c:v>
                </c:pt>
                <c:pt idx="1">
                  <c:v>49775</c:v>
                </c:pt>
                <c:pt idx="2">
                  <c:v>49563</c:v>
                </c:pt>
                <c:pt idx="3">
                  <c:v>50886</c:v>
                </c:pt>
                <c:pt idx="4">
                  <c:v>52188</c:v>
                </c:pt>
                <c:pt idx="5">
                  <c:v>52936</c:v>
                </c:pt>
                <c:pt idx="6">
                  <c:v>54366</c:v>
                </c:pt>
                <c:pt idx="7">
                  <c:v>55854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3398520"/>
        <c:axId val="183399304"/>
      </c:barChart>
      <c:catAx>
        <c:axId val="1833985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83399304"/>
        <c:crosses val="autoZero"/>
        <c:auto val="1"/>
        <c:lblAlgn val="ctr"/>
        <c:lblOffset val="100"/>
        <c:noMultiLvlLbl val="0"/>
      </c:catAx>
      <c:valAx>
        <c:axId val="183399304"/>
        <c:scaling>
          <c:orientation val="minMax"/>
          <c:max val="12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83398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9243947417454542E-2"/>
          <c:y val="0.30924487097274755"/>
          <c:w val="0.30583186251294042"/>
          <c:h val="0.63113350935496182"/>
        </c:manualLayout>
      </c:layout>
      <c:overlay val="0"/>
      <c:txPr>
        <a:bodyPr/>
        <a:lstStyle/>
        <a:p>
          <a:pPr>
            <a:defRPr sz="1200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'Gospodarka 2000-2016'!$A$318</c:f>
              <c:strCache>
                <c:ptCount val="1"/>
                <c:pt idx="0">
                  <c:v>Dolnośląskie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'Gospodarka 2000-2016'!$B$316:$P$316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'Gospodarka 2000-2016'!$B$318:$P$318</c:f>
              <c:numCache>
                <c:formatCode>General</c:formatCode>
                <c:ptCount val="15"/>
                <c:pt idx="0">
                  <c:v>50</c:v>
                </c:pt>
                <c:pt idx="1">
                  <c:v>48</c:v>
                </c:pt>
                <c:pt idx="2">
                  <c:v>50</c:v>
                </c:pt>
                <c:pt idx="3">
                  <c:v>50</c:v>
                </c:pt>
                <c:pt idx="4">
                  <c:v>52</c:v>
                </c:pt>
                <c:pt idx="5">
                  <c:v>53</c:v>
                </c:pt>
                <c:pt idx="6">
                  <c:v>55</c:v>
                </c:pt>
                <c:pt idx="7">
                  <c:v>59</c:v>
                </c:pt>
                <c:pt idx="8">
                  <c:v>60</c:v>
                </c:pt>
                <c:pt idx="9">
                  <c:v>66</c:v>
                </c:pt>
                <c:pt idx="10">
                  <c:v>70</c:v>
                </c:pt>
                <c:pt idx="11">
                  <c:v>73</c:v>
                </c:pt>
                <c:pt idx="12">
                  <c:v>74</c:v>
                </c:pt>
                <c:pt idx="13">
                  <c:v>76</c:v>
                </c:pt>
                <c:pt idx="14">
                  <c:v>76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'Gospodarka 2000-2016'!$A$319</c:f>
              <c:strCache>
                <c:ptCount val="1"/>
                <c:pt idx="0">
                  <c:v>Wielkopolskie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'Gospodarka 2000-2016'!$B$316:$P$316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'Gospodarka 2000-2016'!$B$319:$P$319</c:f>
              <c:numCache>
                <c:formatCode>General</c:formatCode>
                <c:ptCount val="15"/>
                <c:pt idx="0">
                  <c:v>52</c:v>
                </c:pt>
                <c:pt idx="1">
                  <c:v>51</c:v>
                </c:pt>
                <c:pt idx="2">
                  <c:v>50</c:v>
                </c:pt>
                <c:pt idx="3">
                  <c:v>51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57</c:v>
                </c:pt>
                <c:pt idx="8">
                  <c:v>59</c:v>
                </c:pt>
                <c:pt idx="9">
                  <c:v>65</c:v>
                </c:pt>
                <c:pt idx="10">
                  <c:v>65</c:v>
                </c:pt>
                <c:pt idx="11">
                  <c:v>67</c:v>
                </c:pt>
                <c:pt idx="12">
                  <c:v>70</c:v>
                </c:pt>
                <c:pt idx="13">
                  <c:v>73</c:v>
                </c:pt>
                <c:pt idx="14">
                  <c:v>73</c:v>
                </c:pt>
              </c:numCache>
            </c:numRef>
          </c:val>
          <c:smooth val="1"/>
        </c:ser>
        <c:ser>
          <c:idx val="3"/>
          <c:order val="2"/>
          <c:tx>
            <c:strRef>
              <c:f>'Gospodarka 2000-2016'!$A$320</c:f>
              <c:strCache>
                <c:ptCount val="1"/>
                <c:pt idx="0">
                  <c:v>Śląskie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'Gospodarka 2000-2016'!$B$316:$P$316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'Gospodarka 2000-2016'!$B$320:$P$320</c:f>
              <c:numCache>
                <c:formatCode>General</c:formatCode>
                <c:ptCount val="15"/>
                <c:pt idx="0">
                  <c:v>52</c:v>
                </c:pt>
                <c:pt idx="1">
                  <c:v>51</c:v>
                </c:pt>
                <c:pt idx="2">
                  <c:v>53</c:v>
                </c:pt>
                <c:pt idx="3">
                  <c:v>53</c:v>
                </c:pt>
                <c:pt idx="4">
                  <c:v>57</c:v>
                </c:pt>
                <c:pt idx="5">
                  <c:v>55</c:v>
                </c:pt>
                <c:pt idx="6">
                  <c:v>55</c:v>
                </c:pt>
                <c:pt idx="7">
                  <c:v>58</c:v>
                </c:pt>
                <c:pt idx="8">
                  <c:v>61</c:v>
                </c:pt>
                <c:pt idx="9">
                  <c:v>66</c:v>
                </c:pt>
                <c:pt idx="10">
                  <c:v>66</c:v>
                </c:pt>
                <c:pt idx="11">
                  <c:v>69</c:v>
                </c:pt>
                <c:pt idx="12">
                  <c:v>70</c:v>
                </c:pt>
                <c:pt idx="13">
                  <c:v>70</c:v>
                </c:pt>
                <c:pt idx="14">
                  <c:v>70</c:v>
                </c:pt>
              </c:numCache>
            </c:numRef>
          </c:val>
          <c:smooth val="1"/>
        </c:ser>
        <c:ser>
          <c:idx val="4"/>
          <c:order val="3"/>
          <c:tx>
            <c:strRef>
              <c:f>'Gospodarka 2000-2016'!$A$321</c:f>
              <c:strCache>
                <c:ptCount val="1"/>
                <c:pt idx="0">
                  <c:v>POLSKA</c:v>
                </c:pt>
              </c:strCache>
            </c:strRef>
          </c:tx>
          <c:spPr>
            <a:ln w="44450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'Gospodarka 2000-2016'!$B$316:$P$316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'Gospodarka 2000-2016'!$B$321:$P$321</c:f>
              <c:numCache>
                <c:formatCode>General</c:formatCode>
                <c:ptCount val="15"/>
                <c:pt idx="0">
                  <c:v>48</c:v>
                </c:pt>
                <c:pt idx="1">
                  <c:v>48</c:v>
                </c:pt>
                <c:pt idx="2">
                  <c:v>48</c:v>
                </c:pt>
                <c:pt idx="3">
                  <c:v>49</c:v>
                </c:pt>
                <c:pt idx="4">
                  <c:v>51</c:v>
                </c:pt>
                <c:pt idx="5">
                  <c:v>51</c:v>
                </c:pt>
                <c:pt idx="6">
                  <c:v>52</c:v>
                </c:pt>
                <c:pt idx="7">
                  <c:v>54</c:v>
                </c:pt>
                <c:pt idx="8">
                  <c:v>56</c:v>
                </c:pt>
                <c:pt idx="9">
                  <c:v>61</c:v>
                </c:pt>
                <c:pt idx="10">
                  <c:v>62</c:v>
                </c:pt>
                <c:pt idx="11">
                  <c:v>64</c:v>
                </c:pt>
                <c:pt idx="12">
                  <c:v>66</c:v>
                </c:pt>
                <c:pt idx="13">
                  <c:v>67</c:v>
                </c:pt>
                <c:pt idx="14">
                  <c:v>68</c:v>
                </c:pt>
              </c:numCache>
            </c:numRef>
          </c:val>
          <c:smooth val="1"/>
        </c:ser>
        <c:ser>
          <c:idx val="5"/>
          <c:order val="4"/>
          <c:tx>
            <c:strRef>
              <c:f>'Gospodarka 2000-2016'!$A$322</c:f>
              <c:strCache>
                <c:ptCount val="1"/>
                <c:pt idx="0">
                  <c:v>Pomorskie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'Gospodarka 2000-2016'!$B$316:$P$316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'Gospodarka 2000-2016'!$B$322:$P$322</c:f>
              <c:numCache>
                <c:formatCode>General</c:formatCode>
                <c:ptCount val="15"/>
                <c:pt idx="0">
                  <c:v>48</c:v>
                </c:pt>
                <c:pt idx="1">
                  <c:v>47</c:v>
                </c:pt>
                <c:pt idx="2">
                  <c:v>48</c:v>
                </c:pt>
                <c:pt idx="3">
                  <c:v>48</c:v>
                </c:pt>
                <c:pt idx="4">
                  <c:v>50</c:v>
                </c:pt>
                <c:pt idx="5">
                  <c:v>50</c:v>
                </c:pt>
                <c:pt idx="6">
                  <c:v>51</c:v>
                </c:pt>
                <c:pt idx="7">
                  <c:v>54</c:v>
                </c:pt>
                <c:pt idx="8">
                  <c:v>53</c:v>
                </c:pt>
                <c:pt idx="9">
                  <c:v>59</c:v>
                </c:pt>
                <c:pt idx="10">
                  <c:v>59</c:v>
                </c:pt>
                <c:pt idx="11">
                  <c:v>61</c:v>
                </c:pt>
                <c:pt idx="12">
                  <c:v>64</c:v>
                </c:pt>
                <c:pt idx="13">
                  <c:v>65</c:v>
                </c:pt>
                <c:pt idx="14">
                  <c:v>64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'Gospodarka 2000-2016'!$A$323</c:f>
              <c:strCache>
                <c:ptCount val="1"/>
                <c:pt idx="0">
                  <c:v>Łódzkie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'Gospodarka 2000-2016'!$B$316:$P$316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'Gospodarka 2000-2016'!$B$323:$P$323</c:f>
              <c:numCache>
                <c:formatCode>General</c:formatCode>
                <c:ptCount val="15"/>
                <c:pt idx="0">
                  <c:v>44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47</c:v>
                </c:pt>
                <c:pt idx="5">
                  <c:v>47</c:v>
                </c:pt>
                <c:pt idx="6">
                  <c:v>48</c:v>
                </c:pt>
                <c:pt idx="7">
                  <c:v>50</c:v>
                </c:pt>
                <c:pt idx="8">
                  <c:v>52</c:v>
                </c:pt>
                <c:pt idx="9">
                  <c:v>56</c:v>
                </c:pt>
                <c:pt idx="10">
                  <c:v>57</c:v>
                </c:pt>
                <c:pt idx="11">
                  <c:v>59</c:v>
                </c:pt>
                <c:pt idx="12">
                  <c:v>61</c:v>
                </c:pt>
                <c:pt idx="13">
                  <c:v>63</c:v>
                </c:pt>
                <c:pt idx="14">
                  <c:v>63</c:v>
                </c:pt>
              </c:numCache>
            </c:numRef>
          </c:val>
          <c:smooth val="1"/>
        </c:ser>
        <c:ser>
          <c:idx val="7"/>
          <c:order val="6"/>
          <c:tx>
            <c:strRef>
              <c:f>'Gospodarka 2000-2016'!$A$324</c:f>
              <c:strCache>
                <c:ptCount val="1"/>
                <c:pt idx="0">
                  <c:v>Małopolskie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'Gospodarka 2000-2016'!$B$316:$P$316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'Gospodarka 2000-2016'!$B$324:$P$324</c:f>
              <c:numCache>
                <c:formatCode>General</c:formatCode>
                <c:ptCount val="15"/>
                <c:pt idx="0">
                  <c:v>42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47</c:v>
                </c:pt>
                <c:pt idx="8">
                  <c:v>49</c:v>
                </c:pt>
                <c:pt idx="9">
                  <c:v>52</c:v>
                </c:pt>
                <c:pt idx="10">
                  <c:v>54</c:v>
                </c:pt>
                <c:pt idx="11">
                  <c:v>57</c:v>
                </c:pt>
                <c:pt idx="12">
                  <c:v>58</c:v>
                </c:pt>
                <c:pt idx="13">
                  <c:v>59</c:v>
                </c:pt>
                <c:pt idx="14">
                  <c:v>60</c:v>
                </c:pt>
              </c:numCache>
            </c:numRef>
          </c:val>
          <c:smooth val="1"/>
        </c:ser>
        <c:ser>
          <c:idx val="8"/>
          <c:order val="7"/>
          <c:tx>
            <c:strRef>
              <c:f>'Gospodarka 2000-2016'!$A$325</c:f>
              <c:strCache>
                <c:ptCount val="1"/>
                <c:pt idx="0">
                  <c:v>Zachodniopomorskie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'Gospodarka 2000-2016'!$B$316:$P$316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'Gospodarka 2000-2016'!$B$325:$P$325</c:f>
              <c:numCache>
                <c:formatCode>General</c:formatCode>
                <c:ptCount val="15"/>
                <c:pt idx="0">
                  <c:v>49</c:v>
                </c:pt>
                <c:pt idx="1">
                  <c:v>47</c:v>
                </c:pt>
                <c:pt idx="2">
                  <c:v>48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47</c:v>
                </c:pt>
                <c:pt idx="7">
                  <c:v>49</c:v>
                </c:pt>
                <c:pt idx="8">
                  <c:v>51</c:v>
                </c:pt>
                <c:pt idx="9">
                  <c:v>53</c:v>
                </c:pt>
                <c:pt idx="10">
                  <c:v>53</c:v>
                </c:pt>
                <c:pt idx="11">
                  <c:v>54</c:v>
                </c:pt>
                <c:pt idx="12">
                  <c:v>55</c:v>
                </c:pt>
                <c:pt idx="13">
                  <c:v>57</c:v>
                </c:pt>
                <c:pt idx="14">
                  <c:v>57</c:v>
                </c:pt>
              </c:numCache>
            </c:numRef>
          </c:val>
          <c:smooth val="1"/>
        </c:ser>
        <c:ser>
          <c:idx val="9"/>
          <c:order val="8"/>
          <c:tx>
            <c:strRef>
              <c:f>'Gospodarka 2000-2016'!$A$326</c:f>
              <c:strCache>
                <c:ptCount val="1"/>
                <c:pt idx="0">
                  <c:v>Lubuskie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'Gospodarka 2000-2016'!$B$316:$P$316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'Gospodarka 2000-2016'!$B$326:$P$326</c:f>
              <c:numCache>
                <c:formatCode>General</c:formatCode>
                <c:ptCount val="15"/>
                <c:pt idx="0">
                  <c:v>44</c:v>
                </c:pt>
                <c:pt idx="1">
                  <c:v>42</c:v>
                </c:pt>
                <c:pt idx="2">
                  <c:v>43</c:v>
                </c:pt>
                <c:pt idx="3">
                  <c:v>42</c:v>
                </c:pt>
                <c:pt idx="4">
                  <c:v>45</c:v>
                </c:pt>
                <c:pt idx="5">
                  <c:v>43</c:v>
                </c:pt>
                <c:pt idx="6">
                  <c:v>46</c:v>
                </c:pt>
                <c:pt idx="7">
                  <c:v>48</c:v>
                </c:pt>
                <c:pt idx="8">
                  <c:v>48</c:v>
                </c:pt>
                <c:pt idx="9">
                  <c:v>52</c:v>
                </c:pt>
                <c:pt idx="10">
                  <c:v>52</c:v>
                </c:pt>
                <c:pt idx="11">
                  <c:v>53</c:v>
                </c:pt>
                <c:pt idx="12">
                  <c:v>55</c:v>
                </c:pt>
                <c:pt idx="13">
                  <c:v>56</c:v>
                </c:pt>
                <c:pt idx="14">
                  <c:v>57</c:v>
                </c:pt>
              </c:numCache>
            </c:numRef>
          </c:val>
          <c:smooth val="1"/>
        </c:ser>
        <c:ser>
          <c:idx val="10"/>
          <c:order val="9"/>
          <c:tx>
            <c:strRef>
              <c:f>'Gospodarka 2000-2016'!$A$327</c:f>
              <c:strCache>
                <c:ptCount val="1"/>
                <c:pt idx="0">
                  <c:v>Kujawsko-pomorskie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'Gospodarka 2000-2016'!$B$316:$P$316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'Gospodarka 2000-2016'!$B$327:$O$327</c:f>
              <c:numCache>
                <c:formatCode>General</c:formatCode>
                <c:ptCount val="14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44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  <c:pt idx="7">
                  <c:v>47</c:v>
                </c:pt>
                <c:pt idx="8">
                  <c:v>49</c:v>
                </c:pt>
                <c:pt idx="9">
                  <c:v>51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</c:numCache>
            </c:numRef>
          </c:val>
          <c:smooth val="0"/>
        </c:ser>
        <c:ser>
          <c:idx val="11"/>
          <c:order val="10"/>
          <c:tx>
            <c:strRef>
              <c:f>'Gospodarka 2000-2016'!$A$328</c:f>
              <c:strCache>
                <c:ptCount val="1"/>
                <c:pt idx="0">
                  <c:v>Opolskie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'Gospodarka 2000-2016'!$B$316:$P$316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'Gospodarka 2000-2016'!$B$328:$P$328</c:f>
              <c:numCache>
                <c:formatCode>General</c:formatCode>
                <c:ptCount val="15"/>
                <c:pt idx="0">
                  <c:v>41</c:v>
                </c:pt>
                <c:pt idx="1">
                  <c:v>39</c:v>
                </c:pt>
                <c:pt idx="2">
                  <c:v>39</c:v>
                </c:pt>
                <c:pt idx="3">
                  <c:v>39</c:v>
                </c:pt>
                <c:pt idx="4">
                  <c:v>44</c:v>
                </c:pt>
                <c:pt idx="5">
                  <c:v>43</c:v>
                </c:pt>
                <c:pt idx="6">
                  <c:v>42</c:v>
                </c:pt>
                <c:pt idx="7">
                  <c:v>45</c:v>
                </c:pt>
                <c:pt idx="8">
                  <c:v>48</c:v>
                </c:pt>
                <c:pt idx="9">
                  <c:v>51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54</c:v>
                </c:pt>
                <c:pt idx="14">
                  <c:v>55</c:v>
                </c:pt>
              </c:numCache>
            </c:numRef>
          </c:val>
          <c:smooth val="1"/>
        </c:ser>
        <c:ser>
          <c:idx val="12"/>
          <c:order val="11"/>
          <c:tx>
            <c:strRef>
              <c:f>'Gospodarka 2000-2016'!$A$329</c:f>
              <c:strCache>
                <c:ptCount val="1"/>
                <c:pt idx="0">
                  <c:v>Świętokrzyskie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'Gospodarka 2000-2016'!$B$316:$P$316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'Gospodarka 2000-2016'!$B$329:$P$329</c:f>
              <c:numCache>
                <c:formatCode>General</c:formatCode>
                <c:ptCount val="15"/>
                <c:pt idx="0">
                  <c:v>38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38</c:v>
                </c:pt>
                <c:pt idx="6">
                  <c:v>39</c:v>
                </c:pt>
                <c:pt idx="7">
                  <c:v>42</c:v>
                </c:pt>
                <c:pt idx="8">
                  <c:v>45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49</c:v>
                </c:pt>
                <c:pt idx="13">
                  <c:v>49</c:v>
                </c:pt>
                <c:pt idx="14">
                  <c:v>49</c:v>
                </c:pt>
              </c:numCache>
            </c:numRef>
          </c:val>
          <c:smooth val="1"/>
        </c:ser>
        <c:ser>
          <c:idx val="13"/>
          <c:order val="12"/>
          <c:tx>
            <c:strRef>
              <c:f>'Gospodarka 2000-2016'!$A$330</c:f>
              <c:strCache>
                <c:ptCount val="1"/>
                <c:pt idx="0">
                  <c:v>Podlaskie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'Gospodarka 2000-2016'!$B$316:$P$316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'Gospodarka 2000-2016'!$B$330:$P$330</c:f>
              <c:numCache>
                <c:formatCode>General</c:formatCode>
                <c:ptCount val="15"/>
                <c:pt idx="0">
                  <c:v>36</c:v>
                </c:pt>
                <c:pt idx="1">
                  <c:v>37</c:v>
                </c:pt>
                <c:pt idx="2">
                  <c:v>37</c:v>
                </c:pt>
                <c:pt idx="3">
                  <c:v>37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  <c:pt idx="7">
                  <c:v>40</c:v>
                </c:pt>
                <c:pt idx="8">
                  <c:v>41</c:v>
                </c:pt>
                <c:pt idx="9">
                  <c:v>45</c:v>
                </c:pt>
                <c:pt idx="10">
                  <c:v>45</c:v>
                </c:pt>
                <c:pt idx="11">
                  <c:v>47</c:v>
                </c:pt>
                <c:pt idx="12">
                  <c:v>47</c:v>
                </c:pt>
                <c:pt idx="13">
                  <c:v>49</c:v>
                </c:pt>
                <c:pt idx="14">
                  <c:v>49</c:v>
                </c:pt>
              </c:numCache>
            </c:numRef>
          </c:val>
          <c:smooth val="1"/>
        </c:ser>
        <c:ser>
          <c:idx val="14"/>
          <c:order val="13"/>
          <c:tx>
            <c:strRef>
              <c:f>'Gospodarka 2000-2016'!$A$331</c:f>
              <c:strCache>
                <c:ptCount val="1"/>
                <c:pt idx="0">
                  <c:v>Warmińsko-mazurskie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'Gospodarka 2000-2016'!$B$316:$P$316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'Gospodarka 2000-2016'!$B$331:$P$331</c:f>
              <c:numCache>
                <c:formatCode>General</c:formatCode>
                <c:ptCount val="15"/>
                <c:pt idx="0">
                  <c:v>38</c:v>
                </c:pt>
                <c:pt idx="1">
                  <c:v>36</c:v>
                </c:pt>
                <c:pt idx="2">
                  <c:v>37</c:v>
                </c:pt>
                <c:pt idx="3">
                  <c:v>39</c:v>
                </c:pt>
                <c:pt idx="4">
                  <c:v>39</c:v>
                </c:pt>
                <c:pt idx="5">
                  <c:v>39</c:v>
                </c:pt>
                <c:pt idx="6">
                  <c:v>39</c:v>
                </c:pt>
                <c:pt idx="7">
                  <c:v>41</c:v>
                </c:pt>
                <c:pt idx="8">
                  <c:v>42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48</c:v>
                </c:pt>
              </c:numCache>
            </c:numRef>
          </c:val>
          <c:smooth val="0"/>
        </c:ser>
        <c:ser>
          <c:idx val="15"/>
          <c:order val="14"/>
          <c:tx>
            <c:strRef>
              <c:f>'Gospodarka 2000-2016'!$A$332</c:f>
              <c:strCache>
                <c:ptCount val="1"/>
                <c:pt idx="0">
                  <c:v>Podkarpackie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'Gospodarka 2000-2016'!$B$316:$P$316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'Gospodarka 2000-2016'!$B$332:$P$332</c:f>
              <c:numCache>
                <c:formatCode>General</c:formatCode>
                <c:ptCount val="15"/>
                <c:pt idx="0">
                  <c:v>34</c:v>
                </c:pt>
                <c:pt idx="1">
                  <c:v>34</c:v>
                </c:pt>
                <c:pt idx="2">
                  <c:v>34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37</c:v>
                </c:pt>
                <c:pt idx="8">
                  <c:v>39</c:v>
                </c:pt>
                <c:pt idx="9">
                  <c:v>41</c:v>
                </c:pt>
                <c:pt idx="10">
                  <c:v>43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</c:numCache>
            </c:numRef>
          </c:val>
          <c:smooth val="0"/>
        </c:ser>
        <c:ser>
          <c:idx val="16"/>
          <c:order val="15"/>
          <c:tx>
            <c:strRef>
              <c:f>'Gospodarka 2000-2016'!$A$333</c:f>
              <c:strCache>
                <c:ptCount val="1"/>
                <c:pt idx="0">
                  <c:v>Lubelskie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'Gospodarka 2000-2016'!$B$316:$P$316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'Gospodarka 2000-2016'!$B$333:$P$333</c:f>
              <c:numCache>
                <c:formatCode>General</c:formatCode>
                <c:ptCount val="15"/>
                <c:pt idx="0">
                  <c:v>34</c:v>
                </c:pt>
                <c:pt idx="1">
                  <c:v>34</c:v>
                </c:pt>
                <c:pt idx="2">
                  <c:v>34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37</c:v>
                </c:pt>
                <c:pt idx="8">
                  <c:v>39</c:v>
                </c:pt>
                <c:pt idx="9">
                  <c:v>41</c:v>
                </c:pt>
                <c:pt idx="10">
                  <c:v>43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707064"/>
        <c:axId val="430710592"/>
      </c:lineChart>
      <c:catAx>
        <c:axId val="430707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0710592"/>
        <c:crosses val="autoZero"/>
        <c:auto val="1"/>
        <c:lblAlgn val="ctr"/>
        <c:lblOffset val="100"/>
        <c:noMultiLvlLbl val="0"/>
      </c:catAx>
      <c:valAx>
        <c:axId val="430710592"/>
        <c:scaling>
          <c:orientation val="minMax"/>
          <c:max val="8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0707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443008650749644E-2"/>
          <c:y val="5.0925925925925923E-2"/>
          <c:w val="0.83528367643395607"/>
          <c:h val="0.74328034087038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'Gospodarka 2000-2016'!$A$281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3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'Gospodarka 2000-2016'!$C$280:$H$280</c:f>
              <c:strCache>
                <c:ptCount val="6"/>
                <c:pt idx="0">
                  <c:v>Rolnictwo, leśnictwo, łowiectwo i rybactwo</c:v>
                </c:pt>
                <c:pt idx="1">
                  <c:v>Przemysł</c:v>
                </c:pt>
                <c:pt idx="2">
                  <c:v>Budownictwo</c:v>
                </c:pt>
                <c:pt idx="3">
                  <c:v>Handel***</c:v>
                </c:pt>
                <c:pt idx="4">
                  <c:v>Działalność finansowa 
i ubezpiecze-
niowa;</c:v>
                </c:pt>
                <c:pt idx="5">
                  <c:v>Pozostałe usługi</c:v>
                </c:pt>
              </c:strCache>
            </c:strRef>
          </c:cat>
          <c:val>
            <c:numRef>
              <c:f>'Gospodarka 2000-2016'!$C$281:$H$281</c:f>
              <c:numCache>
                <c:formatCode>#,##0</c:formatCode>
                <c:ptCount val="6"/>
                <c:pt idx="0">
                  <c:v>19</c:v>
                </c:pt>
                <c:pt idx="1">
                  <c:v>7523</c:v>
                </c:pt>
                <c:pt idx="2">
                  <c:v>3358</c:v>
                </c:pt>
                <c:pt idx="3">
                  <c:v>11497</c:v>
                </c:pt>
                <c:pt idx="4">
                  <c:v>3529</c:v>
                </c:pt>
                <c:pt idx="5">
                  <c:v>8927</c:v>
                </c:pt>
              </c:numCache>
            </c:numRef>
          </c:val>
        </c:ser>
        <c:ser>
          <c:idx val="1"/>
          <c:order val="1"/>
          <c:tx>
            <c:strRef>
              <c:f>'Gospodarka 2000-2016'!$A$282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'Gospodarka 2000-2016'!$C$280:$H$280</c:f>
              <c:strCache>
                <c:ptCount val="6"/>
                <c:pt idx="0">
                  <c:v>Rolnictwo, leśnictwo, łowiectwo i rybactwo</c:v>
                </c:pt>
                <c:pt idx="1">
                  <c:v>Przemysł</c:v>
                </c:pt>
                <c:pt idx="2">
                  <c:v>Budownictwo</c:v>
                </c:pt>
                <c:pt idx="3">
                  <c:v>Handel***</c:v>
                </c:pt>
                <c:pt idx="4">
                  <c:v>Działalność finansowa 
i ubezpiecze-
niowa;</c:v>
                </c:pt>
                <c:pt idx="5">
                  <c:v>Pozostałe usługi</c:v>
                </c:pt>
              </c:strCache>
            </c:strRef>
          </c:cat>
          <c:val>
            <c:numRef>
              <c:f>'Gospodarka 2000-2016'!$C$282:$H$282</c:f>
              <c:numCache>
                <c:formatCode>#,##0</c:formatCode>
                <c:ptCount val="6"/>
                <c:pt idx="0">
                  <c:v>22</c:v>
                </c:pt>
                <c:pt idx="1">
                  <c:v>8813</c:v>
                </c:pt>
                <c:pt idx="2">
                  <c:v>3522</c:v>
                </c:pt>
                <c:pt idx="3">
                  <c:v>12408</c:v>
                </c:pt>
                <c:pt idx="4">
                  <c:v>4109</c:v>
                </c:pt>
                <c:pt idx="5">
                  <c:v>9555</c:v>
                </c:pt>
              </c:numCache>
            </c:numRef>
          </c:val>
        </c:ser>
        <c:ser>
          <c:idx val="2"/>
          <c:order val="2"/>
          <c:tx>
            <c:strRef>
              <c:f>'Gospodarka 2000-2016'!$A$283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'Gospodarka 2000-2016'!$C$280:$H$280</c:f>
              <c:strCache>
                <c:ptCount val="6"/>
                <c:pt idx="0">
                  <c:v>Rolnictwo, leśnictwo, łowiectwo i rybactwo</c:v>
                </c:pt>
                <c:pt idx="1">
                  <c:v>Przemysł</c:v>
                </c:pt>
                <c:pt idx="2">
                  <c:v>Budownictwo</c:v>
                </c:pt>
                <c:pt idx="3">
                  <c:v>Handel***</c:v>
                </c:pt>
                <c:pt idx="4">
                  <c:v>Działalność finansowa 
i ubezpiecze-
niowa;</c:v>
                </c:pt>
                <c:pt idx="5">
                  <c:v>Pozostałe usługi</c:v>
                </c:pt>
              </c:strCache>
            </c:strRef>
          </c:cat>
          <c:val>
            <c:numRef>
              <c:f>'Gospodarka 2000-2016'!$C$283:$H$283</c:f>
              <c:numCache>
                <c:formatCode>#,##0</c:formatCode>
                <c:ptCount val="6"/>
                <c:pt idx="0">
                  <c:v>23</c:v>
                </c:pt>
                <c:pt idx="1">
                  <c:v>10005</c:v>
                </c:pt>
                <c:pt idx="2">
                  <c:v>3437</c:v>
                </c:pt>
                <c:pt idx="3">
                  <c:v>13568</c:v>
                </c:pt>
                <c:pt idx="4">
                  <c:v>4389</c:v>
                </c:pt>
                <c:pt idx="5">
                  <c:v>10120</c:v>
                </c:pt>
              </c:numCache>
            </c:numRef>
          </c:val>
        </c:ser>
        <c:ser>
          <c:idx val="3"/>
          <c:order val="3"/>
          <c:tx>
            <c:strRef>
              <c:f>'Gospodarka 2000-2016'!$A$284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'Gospodarka 2000-2016'!$C$280:$H$280</c:f>
              <c:strCache>
                <c:ptCount val="6"/>
                <c:pt idx="0">
                  <c:v>Rolnictwo, leśnictwo, łowiectwo i rybactwo</c:v>
                </c:pt>
                <c:pt idx="1">
                  <c:v>Przemysł</c:v>
                </c:pt>
                <c:pt idx="2">
                  <c:v>Budownictwo</c:v>
                </c:pt>
                <c:pt idx="3">
                  <c:v>Handel***</c:v>
                </c:pt>
                <c:pt idx="4">
                  <c:v>Działalność finansowa 
i ubezpiecze-
niowa;</c:v>
                </c:pt>
                <c:pt idx="5">
                  <c:v>Pozostałe usługi</c:v>
                </c:pt>
              </c:strCache>
            </c:strRef>
          </c:cat>
          <c:val>
            <c:numRef>
              <c:f>'Gospodarka 2000-2016'!$C$284:$H$284</c:f>
              <c:numCache>
                <c:formatCode>#,##0</c:formatCode>
                <c:ptCount val="6"/>
                <c:pt idx="0">
                  <c:v>24</c:v>
                </c:pt>
                <c:pt idx="1">
                  <c:v>8710</c:v>
                </c:pt>
                <c:pt idx="2">
                  <c:v>3246</c:v>
                </c:pt>
                <c:pt idx="3">
                  <c:v>13875</c:v>
                </c:pt>
                <c:pt idx="4">
                  <c:v>4667</c:v>
                </c:pt>
                <c:pt idx="5">
                  <c:v>10516</c:v>
                </c:pt>
              </c:numCache>
            </c:numRef>
          </c:val>
        </c:ser>
        <c:ser>
          <c:idx val="4"/>
          <c:order val="4"/>
          <c:tx>
            <c:strRef>
              <c:f>'Gospodarka 2000-2016'!$A$285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'Gospodarka 2000-2016'!$C$280:$H$280</c:f>
              <c:strCache>
                <c:ptCount val="6"/>
                <c:pt idx="0">
                  <c:v>Rolnictwo, leśnictwo, łowiectwo i rybactwo</c:v>
                </c:pt>
                <c:pt idx="1">
                  <c:v>Przemysł</c:v>
                </c:pt>
                <c:pt idx="2">
                  <c:v>Budownictwo</c:v>
                </c:pt>
                <c:pt idx="3">
                  <c:v>Handel***</c:v>
                </c:pt>
                <c:pt idx="4">
                  <c:v>Działalność finansowa 
i ubezpiecze-
niowa;</c:v>
                </c:pt>
                <c:pt idx="5">
                  <c:v>Pozostałe usługi</c:v>
                </c:pt>
              </c:strCache>
            </c:strRef>
          </c:cat>
          <c:val>
            <c:numRef>
              <c:f>'Gospodarka 2000-2016'!$C$285:$H$285</c:f>
              <c:numCache>
                <c:formatCode>#,##0</c:formatCode>
                <c:ptCount val="6"/>
                <c:pt idx="0">
                  <c:v>25</c:v>
                </c:pt>
                <c:pt idx="1">
                  <c:v>7803</c:v>
                </c:pt>
                <c:pt idx="2">
                  <c:v>3351</c:v>
                </c:pt>
                <c:pt idx="3">
                  <c:v>14068</c:v>
                </c:pt>
                <c:pt idx="4">
                  <c:v>4756</c:v>
                </c:pt>
                <c:pt idx="5">
                  <c:v>11007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7061000"/>
        <c:axId val="437066488"/>
      </c:barChart>
      <c:catAx>
        <c:axId val="437061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7066488"/>
        <c:crosses val="autoZero"/>
        <c:auto val="1"/>
        <c:lblAlgn val="ctr"/>
        <c:lblOffset val="100"/>
        <c:noMultiLvlLbl val="0"/>
      </c:catAx>
      <c:valAx>
        <c:axId val="437066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706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205343690518869"/>
          <c:y val="0.3046861329833771"/>
          <c:w val="7.3033470279830232E-2"/>
          <c:h val="0.390627734033245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'wyniki finansowe przedsięb.'!$B$43:$C$43</c:f>
              <c:strCache>
                <c:ptCount val="2"/>
                <c:pt idx="0">
                  <c:v>wskaźnik płynności finansowej I stopnia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'wyniki finansowe przedsięb.'!$D$1:$S$1</c:f>
              <c:numCache>
                <c:formatCode>0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'wyniki finansowe przedsięb.'!$D$43:$S$43</c:f>
              <c:numCache>
                <c:formatCode>0.0%</c:formatCode>
                <c:ptCount val="16"/>
                <c:pt idx="0">
                  <c:v>0.19500000000000001</c:v>
                </c:pt>
                <c:pt idx="1">
                  <c:v>0.185</c:v>
                </c:pt>
                <c:pt idx="2">
                  <c:v>0.188</c:v>
                </c:pt>
                <c:pt idx="3">
                  <c:v>0.23599999999999999</c:v>
                </c:pt>
                <c:pt idx="4">
                  <c:v>0.24299999999999999</c:v>
                </c:pt>
                <c:pt idx="5">
                  <c:v>0.28899999999999998</c:v>
                </c:pt>
                <c:pt idx="6">
                  <c:v>0.29299999999999998</c:v>
                </c:pt>
                <c:pt idx="7">
                  <c:v>0.307</c:v>
                </c:pt>
                <c:pt idx="8">
                  <c:v>0.315</c:v>
                </c:pt>
                <c:pt idx="9">
                  <c:v>0.29499999999999998</c:v>
                </c:pt>
                <c:pt idx="10">
                  <c:v>0.27800000000000002</c:v>
                </c:pt>
                <c:pt idx="11">
                  <c:v>0.23800000000000002</c:v>
                </c:pt>
                <c:pt idx="12">
                  <c:v>0.312</c:v>
                </c:pt>
                <c:pt idx="13">
                  <c:v>0.29699999999999999</c:v>
                </c:pt>
                <c:pt idx="14">
                  <c:v>0.40600000000000003</c:v>
                </c:pt>
                <c:pt idx="15">
                  <c:v>0.42399999999999999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30733272"/>
        <c:axId val="430728568"/>
      </c:barChart>
      <c:lineChart>
        <c:grouping val="standard"/>
        <c:varyColors val="0"/>
        <c:ser>
          <c:idx val="1"/>
          <c:order val="1"/>
          <c:tx>
            <c:strRef>
              <c:f>'wyniki finansowe przedsięb.'!$B$44:$C$44</c:f>
              <c:strCache>
                <c:ptCount val="2"/>
                <c:pt idx="0">
                  <c:v>udział liczby przedsiębiorstw wykazujących zysk netto w ogólnej liczbie przedsiębiorstw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tx1">
                    <a:lumMod val="95000"/>
                    <a:lumOff val="5000"/>
                  </a:schemeClr>
                </a:solidFill>
              </a:ln>
              <a:effectLst/>
            </c:spPr>
          </c:marker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'wyniki finansowe przedsięb.'!$D$1:$S$1</c:f>
              <c:numCache>
                <c:formatCode>0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'wyniki finansowe przedsięb.'!$D$44:$S$44</c:f>
              <c:numCache>
                <c:formatCode>0.0%</c:formatCode>
                <c:ptCount val="16"/>
                <c:pt idx="0">
                  <c:v>0.72</c:v>
                </c:pt>
                <c:pt idx="1">
                  <c:v>0.71299999999999997</c:v>
                </c:pt>
                <c:pt idx="2">
                  <c:v>0.61799999999999999</c:v>
                </c:pt>
                <c:pt idx="3">
                  <c:v>0.68400000000000005</c:v>
                </c:pt>
                <c:pt idx="4">
                  <c:v>0.76800000000000002</c:v>
                </c:pt>
                <c:pt idx="5">
                  <c:v>0.75900000000000001</c:v>
                </c:pt>
                <c:pt idx="6">
                  <c:v>0.79900000000000004</c:v>
                </c:pt>
                <c:pt idx="7">
                  <c:v>0.83299999999999996</c:v>
                </c:pt>
                <c:pt idx="8">
                  <c:v>0.79900000000000004</c:v>
                </c:pt>
                <c:pt idx="9">
                  <c:v>0.75700000000000001</c:v>
                </c:pt>
                <c:pt idx="10">
                  <c:v>0.753</c:v>
                </c:pt>
                <c:pt idx="11">
                  <c:v>0.747</c:v>
                </c:pt>
                <c:pt idx="12">
                  <c:v>0.72900000000000009</c:v>
                </c:pt>
                <c:pt idx="13">
                  <c:v>0.76300000000000001</c:v>
                </c:pt>
                <c:pt idx="14">
                  <c:v>0.76600000000000001</c:v>
                </c:pt>
                <c:pt idx="15">
                  <c:v>0.8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526496"/>
        <c:axId val="430726608"/>
      </c:lineChart>
      <c:catAx>
        <c:axId val="4307332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0728568"/>
        <c:crosses val="autoZero"/>
        <c:auto val="1"/>
        <c:lblAlgn val="ctr"/>
        <c:lblOffset val="100"/>
        <c:noMultiLvlLbl val="0"/>
      </c:catAx>
      <c:valAx>
        <c:axId val="4307285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0733272"/>
        <c:crosses val="autoZero"/>
        <c:crossBetween val="between"/>
      </c:valAx>
      <c:valAx>
        <c:axId val="430726608"/>
        <c:scaling>
          <c:orientation val="minMax"/>
          <c:max val="1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0526496"/>
        <c:crosses val="max"/>
        <c:crossBetween val="between"/>
      </c:valAx>
      <c:catAx>
        <c:axId val="43052649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4307266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19</xdr:row>
      <xdr:rowOff>9525</xdr:rowOff>
    </xdr:from>
    <xdr:to>
      <xdr:col>14</xdr:col>
      <xdr:colOff>11906</xdr:colOff>
      <xdr:row>52</xdr:row>
      <xdr:rowOff>0</xdr:rowOff>
    </xdr:to>
    <xdr:graphicFrame macro="">
      <xdr:nvGraphicFramePr>
        <xdr:cNvPr id="10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245</xdr:row>
      <xdr:rowOff>28575</xdr:rowOff>
    </xdr:from>
    <xdr:to>
      <xdr:col>16</xdr:col>
      <xdr:colOff>226218</xdr:colOff>
      <xdr:row>274</xdr:row>
      <xdr:rowOff>28575</xdr:rowOff>
    </xdr:to>
    <xdr:graphicFrame macro="">
      <xdr:nvGraphicFramePr>
        <xdr:cNvPr id="102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55</xdr:row>
      <xdr:rowOff>0</xdr:rowOff>
    </xdr:from>
    <xdr:to>
      <xdr:col>12</xdr:col>
      <xdr:colOff>738186</xdr:colOff>
      <xdr:row>88</xdr:row>
      <xdr:rowOff>119062</xdr:rowOff>
    </xdr:to>
    <xdr:graphicFrame macro="">
      <xdr:nvGraphicFramePr>
        <xdr:cNvPr id="10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164</xdr:row>
      <xdr:rowOff>23812</xdr:rowOff>
    </xdr:from>
    <xdr:to>
      <xdr:col>18</xdr:col>
      <xdr:colOff>0</xdr:colOff>
      <xdr:row>215</xdr:row>
      <xdr:rowOff>0</xdr:rowOff>
    </xdr:to>
    <xdr:graphicFrame macro="">
      <xdr:nvGraphicFramePr>
        <xdr:cNvPr id="1028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59531</xdr:colOff>
      <xdr:row>336</xdr:row>
      <xdr:rowOff>190499</xdr:rowOff>
    </xdr:from>
    <xdr:to>
      <xdr:col>15</xdr:col>
      <xdr:colOff>0</xdr:colOff>
      <xdr:row>366</xdr:row>
      <xdr:rowOff>166687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107156</xdr:colOff>
      <xdr:row>286</xdr:row>
      <xdr:rowOff>158351</xdr:rowOff>
    </xdr:from>
    <xdr:to>
      <xdr:col>13</xdr:col>
      <xdr:colOff>714374</xdr:colOff>
      <xdr:row>308</xdr:row>
      <xdr:rowOff>35718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381000</xdr:colOff>
      <xdr:row>294</xdr:row>
      <xdr:rowOff>71437</xdr:rowOff>
    </xdr:from>
    <xdr:to>
      <xdr:col>3</xdr:col>
      <xdr:colOff>178595</xdr:colOff>
      <xdr:row>297</xdr:row>
      <xdr:rowOff>11905</xdr:rowOff>
    </xdr:to>
    <xdr:cxnSp macro="">
      <xdr:nvCxnSpPr>
        <xdr:cNvPr id="5" name="Łącznik prosty ze strzałką 4"/>
        <xdr:cNvCxnSpPr/>
      </xdr:nvCxnSpPr>
      <xdr:spPr bwMode="auto">
        <a:xfrm>
          <a:off x="3464719" y="59936062"/>
          <a:ext cx="535782" cy="440531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7</xdr:col>
      <xdr:colOff>47625</xdr:colOff>
      <xdr:row>290</xdr:row>
      <xdr:rowOff>83342</xdr:rowOff>
    </xdr:from>
    <xdr:to>
      <xdr:col>7</xdr:col>
      <xdr:colOff>535782</xdr:colOff>
      <xdr:row>291</xdr:row>
      <xdr:rowOff>47623</xdr:rowOff>
    </xdr:to>
    <xdr:cxnSp macro="">
      <xdr:nvCxnSpPr>
        <xdr:cNvPr id="7" name="Łącznik prosty ze strzałką 6"/>
        <xdr:cNvCxnSpPr/>
      </xdr:nvCxnSpPr>
      <xdr:spPr bwMode="auto">
        <a:xfrm flipV="1">
          <a:off x="6822281" y="59281217"/>
          <a:ext cx="488157" cy="130969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11</xdr:col>
      <xdr:colOff>381000</xdr:colOff>
      <xdr:row>293</xdr:row>
      <xdr:rowOff>35718</xdr:rowOff>
    </xdr:from>
    <xdr:to>
      <xdr:col>12</xdr:col>
      <xdr:colOff>71437</xdr:colOff>
      <xdr:row>294</xdr:row>
      <xdr:rowOff>47624</xdr:rowOff>
    </xdr:to>
    <xdr:cxnSp macro="">
      <xdr:nvCxnSpPr>
        <xdr:cNvPr id="9" name="Łącznik prosty ze strzałką 8"/>
        <xdr:cNvCxnSpPr/>
      </xdr:nvCxnSpPr>
      <xdr:spPr bwMode="auto">
        <a:xfrm flipV="1">
          <a:off x="10108406" y="59733656"/>
          <a:ext cx="428625" cy="178593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9</xdr:col>
      <xdr:colOff>214313</xdr:colOff>
      <xdr:row>299</xdr:row>
      <xdr:rowOff>59531</xdr:rowOff>
    </xdr:from>
    <xdr:to>
      <xdr:col>9</xdr:col>
      <xdr:colOff>690563</xdr:colOff>
      <xdr:row>299</xdr:row>
      <xdr:rowOff>142876</xdr:rowOff>
    </xdr:to>
    <xdr:cxnSp macro="">
      <xdr:nvCxnSpPr>
        <xdr:cNvPr id="11" name="Łącznik prosty ze strzałką 10"/>
        <xdr:cNvCxnSpPr/>
      </xdr:nvCxnSpPr>
      <xdr:spPr bwMode="auto">
        <a:xfrm flipV="1">
          <a:off x="8465344" y="60757594"/>
          <a:ext cx="476250" cy="8334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576790</xdr:colOff>
      <xdr:row>49</xdr:row>
      <xdr:rowOff>4233</xdr:rowOff>
    </xdr:from>
    <xdr:to>
      <xdr:col>12</xdr:col>
      <xdr:colOff>0</xdr:colOff>
      <xdr:row>64</xdr:row>
      <xdr:rowOff>296332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8"/>
  <sheetViews>
    <sheetView showGridLines="0" tabSelected="1" zoomScale="80" zoomScaleNormal="80" workbookViewId="0">
      <selection sqref="A1:R1"/>
    </sheetView>
  </sheetViews>
  <sheetFormatPr defaultRowHeight="12.75"/>
  <cols>
    <col min="1" max="1" width="30.85546875" style="1" customWidth="1"/>
    <col min="2" max="2" width="15.42578125" style="1" customWidth="1"/>
    <col min="3" max="17" width="11" style="1" customWidth="1"/>
    <col min="18" max="18" width="10.28515625" style="1" customWidth="1"/>
    <col min="19" max="19" width="10.42578125" style="1" customWidth="1"/>
    <col min="20" max="16384" width="9.140625" style="1"/>
  </cols>
  <sheetData>
    <row r="1" spans="1:20" s="6" customFormat="1" ht="31.5" customHeight="1">
      <c r="A1" s="146" t="s">
        <v>183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</row>
    <row r="2" spans="1:20" ht="36" customHeight="1">
      <c r="A2" s="107" t="s">
        <v>13</v>
      </c>
      <c r="B2" s="107">
        <v>2000</v>
      </c>
      <c r="C2" s="107">
        <v>2001</v>
      </c>
      <c r="D2" s="107">
        <v>2002</v>
      </c>
      <c r="E2" s="107">
        <v>2003</v>
      </c>
      <c r="F2" s="107">
        <v>2004</v>
      </c>
      <c r="G2" s="107">
        <v>2005</v>
      </c>
      <c r="H2" s="107">
        <v>2006</v>
      </c>
      <c r="I2" s="107">
        <v>2007</v>
      </c>
      <c r="J2" s="107">
        <v>2008</v>
      </c>
      <c r="K2" s="107">
        <v>2009</v>
      </c>
      <c r="L2" s="107">
        <v>2010</v>
      </c>
      <c r="M2" s="107">
        <v>2011</v>
      </c>
      <c r="N2" s="107">
        <v>2012</v>
      </c>
      <c r="O2" s="107">
        <v>2013</v>
      </c>
      <c r="P2" s="107">
        <v>2014</v>
      </c>
      <c r="Q2" s="107">
        <v>2015</v>
      </c>
      <c r="R2" s="120">
        <v>2016</v>
      </c>
      <c r="S2" s="120" t="s">
        <v>165</v>
      </c>
      <c r="T2" s="120" t="s">
        <v>56</v>
      </c>
    </row>
    <row r="3" spans="1:20" ht="26.25" customHeight="1">
      <c r="A3" s="108" t="s">
        <v>11</v>
      </c>
      <c r="B3" s="109">
        <v>54600</v>
      </c>
      <c r="C3" s="109">
        <v>56925</v>
      </c>
      <c r="D3" s="109">
        <f t="shared" ref="D3:O3" si="0">SUM(D4:D8)</f>
        <v>57853</v>
      </c>
      <c r="E3" s="109">
        <f t="shared" si="0"/>
        <v>59411</v>
      </c>
      <c r="F3" s="109">
        <f t="shared" si="0"/>
        <v>58222</v>
      </c>
      <c r="G3" s="109">
        <f t="shared" si="0"/>
        <v>58631</v>
      </c>
      <c r="H3" s="109">
        <f t="shared" si="0"/>
        <v>58849</v>
      </c>
      <c r="I3" s="109">
        <f t="shared" si="0"/>
        <v>59076</v>
      </c>
      <c r="J3" s="109">
        <f t="shared" si="0"/>
        <v>60122</v>
      </c>
      <c r="K3" s="109">
        <f t="shared" si="0"/>
        <v>62281</v>
      </c>
      <c r="L3" s="109">
        <f t="shared" si="0"/>
        <v>65191</v>
      </c>
      <c r="M3" s="109">
        <f t="shared" si="0"/>
        <v>65332</v>
      </c>
      <c r="N3" s="109">
        <f t="shared" si="0"/>
        <v>67677</v>
      </c>
      <c r="O3" s="109">
        <f t="shared" si="0"/>
        <v>69819</v>
      </c>
      <c r="P3" s="110">
        <v>71093</v>
      </c>
      <c r="Q3" s="110">
        <v>73305</v>
      </c>
      <c r="R3" s="110">
        <v>75402</v>
      </c>
      <c r="S3" s="111">
        <f>R3/Q3-1</f>
        <v>2.8606507059545816E-2</v>
      </c>
      <c r="T3" s="112">
        <f>(R3/$R$3)*100</f>
        <v>100</v>
      </c>
    </row>
    <row r="4" spans="1:20" ht="26.25" customHeight="1">
      <c r="A4" s="108" t="s">
        <v>51</v>
      </c>
      <c r="B4" s="113" t="s">
        <v>31</v>
      </c>
      <c r="C4" s="113" t="s">
        <v>31</v>
      </c>
      <c r="D4" s="113">
        <v>55283</v>
      </c>
      <c r="E4" s="114">
        <v>56703</v>
      </c>
      <c r="F4" s="114">
        <v>55517</v>
      </c>
      <c r="G4" s="114">
        <v>55868</v>
      </c>
      <c r="H4" s="114">
        <v>56071</v>
      </c>
      <c r="I4" s="114">
        <v>56234</v>
      </c>
      <c r="J4" s="114">
        <v>57228</v>
      </c>
      <c r="K4" s="114">
        <v>59288</v>
      </c>
      <c r="L4" s="114">
        <v>62153</v>
      </c>
      <c r="M4" s="114">
        <v>62310</v>
      </c>
      <c r="N4" s="114">
        <v>64777</v>
      </c>
      <c r="O4" s="114">
        <v>66870</v>
      </c>
      <c r="P4" s="115">
        <v>68084</v>
      </c>
      <c r="Q4" s="115">
        <v>70276</v>
      </c>
      <c r="R4" s="115">
        <v>72361</v>
      </c>
      <c r="S4" s="116">
        <f t="shared" ref="S4:S8" si="1">R4/Q4-1</f>
        <v>2.966873470317033E-2</v>
      </c>
      <c r="T4" s="117">
        <f t="shared" ref="T4:T8" si="2">(R4/$R$3)*100</f>
        <v>95.966950478767146</v>
      </c>
    </row>
    <row r="5" spans="1:20" ht="26.25" customHeight="1">
      <c r="A5" s="108" t="s">
        <v>52</v>
      </c>
      <c r="B5" s="113" t="s">
        <v>31</v>
      </c>
      <c r="C5" s="113" t="s">
        <v>31</v>
      </c>
      <c r="D5" s="113">
        <v>2011</v>
      </c>
      <c r="E5" s="114">
        <v>2185</v>
      </c>
      <c r="F5" s="114">
        <v>2186</v>
      </c>
      <c r="G5" s="114">
        <v>2243</v>
      </c>
      <c r="H5" s="114">
        <v>2257</v>
      </c>
      <c r="I5" s="114">
        <v>2310</v>
      </c>
      <c r="J5" s="114">
        <v>2338</v>
      </c>
      <c r="K5" s="114">
        <v>2426</v>
      </c>
      <c r="L5" s="114">
        <v>2476</v>
      </c>
      <c r="M5" s="114">
        <v>2460</v>
      </c>
      <c r="N5" s="114">
        <v>2330</v>
      </c>
      <c r="O5" s="114">
        <v>2370</v>
      </c>
      <c r="P5" s="115">
        <v>2428</v>
      </c>
      <c r="Q5" s="115">
        <v>2453</v>
      </c>
      <c r="R5" s="115">
        <v>2463</v>
      </c>
      <c r="S5" s="116">
        <f t="shared" si="1"/>
        <v>4.0766408479413485E-3</v>
      </c>
      <c r="T5" s="117">
        <f t="shared" si="2"/>
        <v>3.2664916049972148</v>
      </c>
    </row>
    <row r="6" spans="1:20" ht="26.25" customHeight="1">
      <c r="A6" s="108" t="s">
        <v>53</v>
      </c>
      <c r="B6" s="113" t="s">
        <v>31</v>
      </c>
      <c r="C6" s="113" t="s">
        <v>31</v>
      </c>
      <c r="D6" s="113">
        <v>452</v>
      </c>
      <c r="E6" s="114">
        <v>423</v>
      </c>
      <c r="F6" s="114">
        <v>420</v>
      </c>
      <c r="G6" s="114">
        <v>424</v>
      </c>
      <c r="H6" s="114">
        <v>429</v>
      </c>
      <c r="I6" s="114">
        <v>441</v>
      </c>
      <c r="J6" s="114">
        <v>468</v>
      </c>
      <c r="K6" s="114">
        <v>478</v>
      </c>
      <c r="L6" s="114">
        <v>477</v>
      </c>
      <c r="M6" s="114">
        <v>472</v>
      </c>
      <c r="N6" s="114">
        <v>482</v>
      </c>
      <c r="O6" s="114">
        <v>490</v>
      </c>
      <c r="P6" s="115">
        <v>493</v>
      </c>
      <c r="Q6" s="115">
        <v>485</v>
      </c>
      <c r="R6" s="115">
        <v>487</v>
      </c>
      <c r="S6" s="116">
        <f t="shared" si="1"/>
        <v>4.1237113402061709E-3</v>
      </c>
      <c r="T6" s="117">
        <f t="shared" si="2"/>
        <v>0.6458714622954298</v>
      </c>
    </row>
    <row r="7" spans="1:20" ht="26.25" customHeight="1">
      <c r="A7" s="108" t="s">
        <v>54</v>
      </c>
      <c r="B7" s="113" t="s">
        <v>31</v>
      </c>
      <c r="C7" s="113" t="s">
        <v>31</v>
      </c>
      <c r="D7" s="113">
        <v>86</v>
      </c>
      <c r="E7" s="114">
        <v>78</v>
      </c>
      <c r="F7" s="114">
        <v>79</v>
      </c>
      <c r="G7" s="114">
        <v>74</v>
      </c>
      <c r="H7" s="114">
        <v>71</v>
      </c>
      <c r="I7" s="114">
        <v>70</v>
      </c>
      <c r="J7" s="114">
        <v>68</v>
      </c>
      <c r="K7" s="114">
        <v>69</v>
      </c>
      <c r="L7" s="114">
        <v>66</v>
      </c>
      <c r="M7" s="114">
        <v>72</v>
      </c>
      <c r="N7" s="114">
        <v>70</v>
      </c>
      <c r="O7" s="114">
        <v>71</v>
      </c>
      <c r="P7" s="115">
        <v>73</v>
      </c>
      <c r="Q7" s="115">
        <v>75</v>
      </c>
      <c r="R7" s="115">
        <v>74</v>
      </c>
      <c r="S7" s="116">
        <f t="shared" si="1"/>
        <v>-1.3333333333333308E-2</v>
      </c>
      <c r="T7" s="117">
        <f t="shared" si="2"/>
        <v>9.8140632874459552E-2</v>
      </c>
    </row>
    <row r="8" spans="1:20" ht="26.25" customHeight="1">
      <c r="A8" s="108" t="s">
        <v>55</v>
      </c>
      <c r="B8" s="113" t="s">
        <v>31</v>
      </c>
      <c r="C8" s="113" t="s">
        <v>31</v>
      </c>
      <c r="D8" s="113">
        <v>21</v>
      </c>
      <c r="E8" s="114">
        <v>22</v>
      </c>
      <c r="F8" s="114">
        <v>20</v>
      </c>
      <c r="G8" s="114">
        <v>22</v>
      </c>
      <c r="H8" s="114">
        <v>21</v>
      </c>
      <c r="I8" s="114">
        <v>21</v>
      </c>
      <c r="J8" s="114">
        <v>20</v>
      </c>
      <c r="K8" s="114">
        <v>20</v>
      </c>
      <c r="L8" s="114">
        <v>19</v>
      </c>
      <c r="M8" s="114">
        <v>18</v>
      </c>
      <c r="N8" s="114">
        <v>18</v>
      </c>
      <c r="O8" s="114">
        <v>18</v>
      </c>
      <c r="P8" s="115">
        <v>15</v>
      </c>
      <c r="Q8" s="115">
        <v>16</v>
      </c>
      <c r="R8" s="115">
        <v>17</v>
      </c>
      <c r="S8" s="116">
        <f t="shared" si="1"/>
        <v>6.25E-2</v>
      </c>
      <c r="T8" s="117">
        <f t="shared" si="2"/>
        <v>2.2545821065754226E-2</v>
      </c>
    </row>
    <row r="9" spans="1:20" ht="19.5" customHeight="1">
      <c r="A9" s="152" t="s">
        <v>184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</row>
    <row r="10" spans="1:20" ht="45.75" customHeight="1">
      <c r="A10" s="108" t="s">
        <v>156</v>
      </c>
      <c r="B10" s="113">
        <v>1195</v>
      </c>
      <c r="C10" s="113">
        <v>1250</v>
      </c>
      <c r="D10" s="113">
        <v>1253</v>
      </c>
      <c r="E10" s="114">
        <v>1289</v>
      </c>
      <c r="F10" s="114">
        <v>1268</v>
      </c>
      <c r="G10" s="114">
        <v>1280</v>
      </c>
      <c r="H10" s="114">
        <v>1289</v>
      </c>
      <c r="I10" s="114">
        <v>1296</v>
      </c>
      <c r="J10" s="114">
        <v>1320</v>
      </c>
      <c r="K10" s="114">
        <v>1364</v>
      </c>
      <c r="L10" s="114">
        <v>1416</v>
      </c>
      <c r="M10" s="114">
        <v>1419</v>
      </c>
      <c r="N10" s="114">
        <v>1470</v>
      </c>
      <c r="O10" s="114">
        <v>1513</v>
      </c>
      <c r="P10" s="114">
        <v>1540.5134250220481</v>
      </c>
      <c r="Q10" s="114">
        <v>1586</v>
      </c>
      <c r="R10" s="114">
        <v>1626</v>
      </c>
      <c r="S10" s="70">
        <f>R10/Q10-1</f>
        <v>2.5220680958385921E-2</v>
      </c>
    </row>
    <row r="11" spans="1:20" ht="27" customHeight="1">
      <c r="A11" s="108" t="s">
        <v>94</v>
      </c>
      <c r="B11" s="113"/>
      <c r="C11" s="113"/>
      <c r="D11" s="113"/>
      <c r="E11" s="114">
        <v>89</v>
      </c>
      <c r="F11" s="114">
        <v>81</v>
      </c>
      <c r="G11" s="114">
        <v>96</v>
      </c>
      <c r="H11" s="114">
        <v>110</v>
      </c>
      <c r="I11" s="114">
        <v>110</v>
      </c>
      <c r="J11" s="114">
        <v>116</v>
      </c>
      <c r="K11" s="114">
        <v>127</v>
      </c>
      <c r="L11" s="114">
        <v>138</v>
      </c>
      <c r="M11" s="114">
        <v>125</v>
      </c>
      <c r="N11" s="114">
        <v>127</v>
      </c>
      <c r="O11" s="114">
        <v>132</v>
      </c>
      <c r="P11" s="115">
        <v>134</v>
      </c>
      <c r="Q11" s="115">
        <v>144</v>
      </c>
      <c r="R11" s="115">
        <v>143</v>
      </c>
      <c r="S11" s="70">
        <f t="shared" ref="S11:S15" si="3">R11/Q11-1</f>
        <v>-6.9444444444444198E-3</v>
      </c>
    </row>
    <row r="12" spans="1:20" ht="27" customHeight="1">
      <c r="A12" s="108" t="s">
        <v>95</v>
      </c>
      <c r="B12" s="113"/>
      <c r="C12" s="113"/>
      <c r="D12" s="113"/>
      <c r="E12" s="114">
        <v>53</v>
      </c>
      <c r="F12" s="114">
        <v>102</v>
      </c>
      <c r="G12" s="114">
        <v>83</v>
      </c>
      <c r="H12" s="114">
        <v>101</v>
      </c>
      <c r="I12" s="114">
        <v>102</v>
      </c>
      <c r="J12" s="114">
        <v>89</v>
      </c>
      <c r="K12" s="114">
        <v>78</v>
      </c>
      <c r="L12" s="114">
        <v>71</v>
      </c>
      <c r="M12" s="114">
        <v>117</v>
      </c>
      <c r="N12" s="114">
        <v>76</v>
      </c>
      <c r="O12" s="114">
        <v>85</v>
      </c>
      <c r="P12" s="115">
        <v>106</v>
      </c>
      <c r="Q12" s="115">
        <v>96</v>
      </c>
      <c r="R12" s="115">
        <v>100</v>
      </c>
      <c r="S12" s="70">
        <f t="shared" si="3"/>
        <v>4.1666666666666741E-2</v>
      </c>
    </row>
    <row r="13" spans="1:20" ht="27" customHeight="1">
      <c r="A13" s="108"/>
      <c r="B13" s="113"/>
      <c r="C13" s="113"/>
      <c r="D13" s="113"/>
      <c r="E13" s="114">
        <f>E11-E12</f>
        <v>36</v>
      </c>
      <c r="F13" s="114">
        <f t="shared" ref="F13:R13" si="4">F11-F12</f>
        <v>-21</v>
      </c>
      <c r="G13" s="114">
        <f t="shared" si="4"/>
        <v>13</v>
      </c>
      <c r="H13" s="114">
        <f t="shared" si="4"/>
        <v>9</v>
      </c>
      <c r="I13" s="114">
        <f t="shared" si="4"/>
        <v>8</v>
      </c>
      <c r="J13" s="114">
        <f t="shared" si="4"/>
        <v>27</v>
      </c>
      <c r="K13" s="114">
        <f t="shared" si="4"/>
        <v>49</v>
      </c>
      <c r="L13" s="114">
        <f t="shared" si="4"/>
        <v>67</v>
      </c>
      <c r="M13" s="114">
        <f t="shared" si="4"/>
        <v>8</v>
      </c>
      <c r="N13" s="114">
        <f t="shared" si="4"/>
        <v>51</v>
      </c>
      <c r="O13" s="114">
        <f t="shared" si="4"/>
        <v>47</v>
      </c>
      <c r="P13" s="114">
        <f t="shared" si="4"/>
        <v>28</v>
      </c>
      <c r="Q13" s="114">
        <f t="shared" si="4"/>
        <v>48</v>
      </c>
      <c r="R13" s="114">
        <f t="shared" si="4"/>
        <v>43</v>
      </c>
      <c r="S13" s="70"/>
    </row>
    <row r="14" spans="1:20" ht="41.25" customHeight="1">
      <c r="A14" s="108" t="s">
        <v>96</v>
      </c>
      <c r="B14" s="113"/>
      <c r="C14" s="113"/>
      <c r="D14" s="118">
        <v>13.5</v>
      </c>
      <c r="E14" s="119">
        <v>13.8</v>
      </c>
      <c r="F14" s="119">
        <v>13.3</v>
      </c>
      <c r="G14" s="119">
        <v>13.3</v>
      </c>
      <c r="H14" s="119">
        <v>13.3</v>
      </c>
      <c r="I14" s="119">
        <v>13.3</v>
      </c>
      <c r="J14" s="119">
        <v>13.6</v>
      </c>
      <c r="K14" s="119">
        <v>14.2</v>
      </c>
      <c r="L14" s="119">
        <v>14.8</v>
      </c>
      <c r="M14" s="119">
        <v>14.8</v>
      </c>
      <c r="N14" s="119">
        <v>15.3</v>
      </c>
      <c r="O14" s="119">
        <v>15.9</v>
      </c>
      <c r="P14" s="117">
        <v>16.2</v>
      </c>
      <c r="Q14" s="117">
        <v>16.8</v>
      </c>
      <c r="R14" s="117">
        <v>17.3</v>
      </c>
      <c r="S14" s="70">
        <f t="shared" si="3"/>
        <v>2.9761904761904656E-2</v>
      </c>
    </row>
    <row r="15" spans="1:20" ht="27" customHeight="1">
      <c r="A15" s="108" t="s">
        <v>97</v>
      </c>
      <c r="B15" s="113"/>
      <c r="C15" s="113"/>
      <c r="D15" s="113"/>
      <c r="E15" s="119">
        <v>195.7</v>
      </c>
      <c r="F15" s="119">
        <v>192.2</v>
      </c>
      <c r="G15" s="119">
        <v>193.8</v>
      </c>
      <c r="H15" s="119">
        <v>195.7</v>
      </c>
      <c r="I15" s="119">
        <v>197.6</v>
      </c>
      <c r="J15" s="119">
        <v>202.5</v>
      </c>
      <c r="K15" s="119">
        <v>210.5</v>
      </c>
      <c r="L15" s="119">
        <v>218.9</v>
      </c>
      <c r="M15" s="119">
        <v>221.4</v>
      </c>
      <c r="N15" s="119">
        <v>231.9</v>
      </c>
      <c r="O15" s="119">
        <v>241.2</v>
      </c>
      <c r="P15" s="115">
        <v>249</v>
      </c>
      <c r="Q15" s="117">
        <v>260.10000000000002</v>
      </c>
      <c r="R15" s="117">
        <v>270.7</v>
      </c>
      <c r="S15" s="70">
        <f t="shared" si="3"/>
        <v>4.0753556324490514E-2</v>
      </c>
    </row>
    <row r="16" spans="1:20" ht="12.75" customHeight="1">
      <c r="A16" s="154" t="s">
        <v>98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</row>
    <row r="17" spans="1:18" ht="12.75" customHeight="1">
      <c r="A17" s="37"/>
      <c r="B17" s="37"/>
      <c r="C17" s="37"/>
      <c r="D17" s="37"/>
      <c r="E17" s="37"/>
      <c r="F17" s="37"/>
      <c r="G17" s="37"/>
      <c r="H17" s="37"/>
      <c r="N17" s="12"/>
    </row>
    <row r="18" spans="1:18" ht="22.5" customHeight="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67"/>
      <c r="R18" s="39"/>
    </row>
    <row r="19" spans="1:18" ht="12.75" customHeight="1">
      <c r="A19" s="162" t="s">
        <v>185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2"/>
    </row>
    <row r="20" spans="1:18" ht="12.75" customHeight="1">
      <c r="A20" s="37"/>
      <c r="B20" s="37"/>
      <c r="C20" s="37"/>
      <c r="D20" s="37"/>
      <c r="E20" s="37"/>
      <c r="F20" s="37"/>
      <c r="G20" s="37"/>
      <c r="H20" s="37"/>
      <c r="N20" s="12"/>
    </row>
    <row r="21" spans="1:18" ht="12.75" customHeight="1">
      <c r="A21" s="37"/>
      <c r="B21" s="37"/>
      <c r="C21" s="37"/>
      <c r="D21" s="37"/>
      <c r="E21" s="37"/>
      <c r="F21" s="37"/>
      <c r="G21" s="37"/>
      <c r="H21" s="37"/>
      <c r="N21" s="12"/>
    </row>
    <row r="22" spans="1:18" ht="12.75" customHeight="1">
      <c r="A22" s="37"/>
      <c r="B22" s="37"/>
      <c r="C22" s="37"/>
      <c r="D22" s="37"/>
      <c r="E22" s="37"/>
      <c r="F22" s="37"/>
      <c r="G22" s="37"/>
      <c r="H22" s="37"/>
      <c r="N22" s="12"/>
    </row>
    <row r="23" spans="1:18" ht="12.75" customHeight="1">
      <c r="A23" s="37"/>
      <c r="B23" s="37"/>
      <c r="C23" s="37"/>
      <c r="D23" s="37"/>
      <c r="E23" s="37"/>
      <c r="F23" s="37"/>
      <c r="G23" s="37"/>
      <c r="H23" s="37"/>
      <c r="N23" s="12"/>
    </row>
    <row r="24" spans="1:18" ht="12.75" customHeight="1">
      <c r="A24" s="37"/>
      <c r="B24" s="37"/>
      <c r="C24" s="37"/>
      <c r="D24" s="37"/>
      <c r="E24" s="37"/>
      <c r="F24" s="37"/>
      <c r="G24" s="37"/>
      <c r="H24" s="37"/>
      <c r="N24" s="12"/>
    </row>
    <row r="25" spans="1:18" ht="12.75" customHeight="1">
      <c r="A25" s="37"/>
      <c r="B25" s="37"/>
      <c r="C25" s="37"/>
      <c r="D25" s="37"/>
      <c r="E25" s="37"/>
      <c r="F25" s="37"/>
      <c r="G25" s="37"/>
      <c r="H25" s="37"/>
      <c r="N25" s="12"/>
    </row>
    <row r="26" spans="1:18" ht="12.75" customHeight="1">
      <c r="A26" s="37"/>
      <c r="B26" s="37"/>
      <c r="C26" s="37"/>
      <c r="D26" s="37"/>
      <c r="E26" s="37"/>
      <c r="F26" s="37"/>
      <c r="G26" s="37"/>
      <c r="H26" s="37"/>
      <c r="N26" s="12"/>
    </row>
    <row r="27" spans="1:18" ht="12.75" customHeight="1">
      <c r="A27" s="37"/>
      <c r="B27" s="37"/>
      <c r="C27" s="37"/>
      <c r="D27" s="37"/>
      <c r="E27" s="37"/>
      <c r="F27" s="37"/>
      <c r="G27" s="37"/>
      <c r="H27" s="37"/>
      <c r="N27" s="12"/>
    </row>
    <row r="28" spans="1:18" ht="12.75" customHeight="1">
      <c r="A28" s="37"/>
      <c r="B28" s="37"/>
      <c r="C28" s="37"/>
      <c r="D28" s="37"/>
      <c r="E28" s="37"/>
      <c r="F28" s="37"/>
      <c r="G28" s="37"/>
      <c r="H28" s="37"/>
      <c r="N28" s="12"/>
    </row>
    <row r="29" spans="1:18" ht="12.75" customHeight="1">
      <c r="A29" s="37"/>
      <c r="B29" s="37"/>
      <c r="C29" s="37"/>
      <c r="D29" s="37"/>
      <c r="E29" s="37"/>
      <c r="F29" s="37"/>
      <c r="G29" s="37"/>
      <c r="H29" s="37"/>
      <c r="N29" s="12"/>
    </row>
    <row r="30" spans="1:18" ht="12.75" customHeight="1">
      <c r="A30" s="37"/>
      <c r="B30" s="37"/>
      <c r="C30" s="37"/>
      <c r="D30" s="37"/>
      <c r="E30" s="37"/>
      <c r="F30" s="37"/>
      <c r="G30" s="37"/>
      <c r="H30" s="37"/>
      <c r="N30" s="12"/>
    </row>
    <row r="31" spans="1:18" ht="12.75" customHeight="1">
      <c r="A31" s="37"/>
      <c r="B31" s="37"/>
      <c r="C31" s="37"/>
      <c r="D31" s="37"/>
      <c r="E31" s="37"/>
      <c r="F31" s="37"/>
      <c r="G31" s="37"/>
      <c r="H31" s="37"/>
      <c r="N31" s="12"/>
    </row>
    <row r="32" spans="1:18" ht="12.75" customHeight="1">
      <c r="A32" s="37"/>
      <c r="B32" s="37"/>
      <c r="C32" s="37"/>
      <c r="D32" s="37"/>
      <c r="E32" s="37"/>
      <c r="F32" s="37"/>
      <c r="G32" s="37"/>
      <c r="H32" s="37"/>
      <c r="N32" s="12"/>
    </row>
    <row r="33" spans="1:14" ht="12.75" customHeight="1">
      <c r="A33" s="37"/>
      <c r="B33" s="37"/>
      <c r="C33" s="37"/>
      <c r="D33" s="37"/>
      <c r="E33" s="37"/>
      <c r="F33" s="37"/>
      <c r="G33" s="37"/>
      <c r="H33" s="37"/>
      <c r="N33" s="12"/>
    </row>
    <row r="34" spans="1:14" ht="12.75" customHeight="1">
      <c r="A34" s="37"/>
      <c r="B34" s="37"/>
      <c r="C34" s="37"/>
      <c r="D34" s="37"/>
      <c r="E34" s="37"/>
      <c r="F34" s="37"/>
      <c r="G34" s="37"/>
      <c r="H34" s="37"/>
      <c r="N34" s="12"/>
    </row>
    <row r="35" spans="1:14" ht="12.75" customHeight="1">
      <c r="A35" s="37"/>
      <c r="B35" s="37"/>
      <c r="C35" s="37"/>
      <c r="D35" s="37"/>
      <c r="E35" s="37"/>
      <c r="F35" s="37"/>
      <c r="G35" s="37"/>
      <c r="H35" s="37"/>
      <c r="N35" s="12"/>
    </row>
    <row r="36" spans="1:14" ht="12.75" customHeight="1">
      <c r="A36" s="37"/>
      <c r="B36" s="37"/>
      <c r="C36" s="37"/>
      <c r="D36" s="37"/>
      <c r="E36" s="37"/>
      <c r="F36" s="37"/>
      <c r="G36" s="37"/>
      <c r="H36" s="37"/>
      <c r="N36" s="12"/>
    </row>
    <row r="37" spans="1:14" ht="12.75" customHeight="1">
      <c r="A37" s="37"/>
      <c r="B37" s="37"/>
      <c r="C37" s="37"/>
      <c r="D37" s="37"/>
      <c r="E37" s="37"/>
      <c r="F37" s="37"/>
      <c r="G37" s="37"/>
      <c r="H37" s="37"/>
      <c r="N37" s="12"/>
    </row>
    <row r="38" spans="1:14" ht="12.75" customHeight="1">
      <c r="A38" s="37"/>
      <c r="B38" s="37"/>
      <c r="C38" s="37"/>
      <c r="D38" s="37"/>
      <c r="E38" s="37"/>
      <c r="F38" s="37"/>
      <c r="G38" s="37"/>
      <c r="H38" s="37"/>
      <c r="N38" s="12"/>
    </row>
    <row r="39" spans="1:14" ht="12.75" customHeight="1">
      <c r="A39" s="37"/>
      <c r="B39" s="37"/>
      <c r="C39" s="37"/>
      <c r="D39" s="37"/>
      <c r="E39" s="37"/>
      <c r="F39" s="37"/>
      <c r="G39" s="37"/>
      <c r="H39" s="37"/>
      <c r="N39" s="12"/>
    </row>
    <row r="40" spans="1:14" ht="12.75" customHeight="1">
      <c r="A40" s="37"/>
      <c r="B40" s="37"/>
      <c r="C40" s="37"/>
      <c r="D40" s="37"/>
      <c r="E40" s="37"/>
      <c r="F40" s="37"/>
      <c r="G40" s="37"/>
      <c r="H40" s="37"/>
      <c r="N40" s="12"/>
    </row>
    <row r="41" spans="1:14" ht="12.75" customHeight="1">
      <c r="N41" s="12"/>
    </row>
    <row r="42" spans="1:14" ht="12.75" customHeight="1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N42" s="12"/>
    </row>
    <row r="43" spans="1:14" ht="12.75" customHeight="1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N43" s="12"/>
    </row>
    <row r="44" spans="1:14" ht="12.75" customHeight="1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N44" s="12"/>
    </row>
    <row r="45" spans="1:14" ht="12.75" customHeight="1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N45" s="12"/>
    </row>
    <row r="46" spans="1:14" ht="12.75" customHeight="1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N46" s="12"/>
    </row>
    <row r="47" spans="1:14" ht="12.75" customHeight="1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N47" s="12"/>
    </row>
    <row r="48" spans="1:14" ht="12.75" customHeight="1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N48" s="12"/>
    </row>
    <row r="49" spans="1:18" ht="12.75" customHeight="1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N49" s="12"/>
    </row>
    <row r="51" spans="1:18" ht="12.75" customHeight="1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N51" s="12"/>
    </row>
    <row r="52" spans="1:18" ht="12.75" customHeight="1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N52" s="12"/>
    </row>
    <row r="53" spans="1:18" ht="12.75" customHeight="1">
      <c r="A53" s="158" t="s">
        <v>57</v>
      </c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N53" s="12"/>
    </row>
    <row r="54" spans="1:18">
      <c r="A54" s="37"/>
      <c r="B54" s="37"/>
      <c r="C54" s="37"/>
      <c r="D54" s="37"/>
      <c r="E54" s="37"/>
      <c r="F54" s="37"/>
      <c r="G54" s="37"/>
      <c r="H54" s="37"/>
      <c r="N54" s="12"/>
    </row>
    <row r="55" spans="1:18" s="6" customFormat="1" ht="19.5" customHeight="1">
      <c r="A55" s="163" t="s">
        <v>186</v>
      </c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40"/>
      <c r="O55" s="40"/>
      <c r="P55" s="40"/>
      <c r="Q55" s="40"/>
      <c r="R55" s="40"/>
    </row>
    <row r="56" spans="1:18" ht="15">
      <c r="J56" s="2"/>
      <c r="K56" s="2"/>
      <c r="L56" s="2"/>
    </row>
    <row r="57" spans="1:18">
      <c r="M57" s="12"/>
      <c r="N57" s="12"/>
    </row>
    <row r="83" spans="1:20" ht="12.75" customHeight="1"/>
    <row r="88" spans="1:20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</row>
    <row r="89" spans="1:20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</row>
    <row r="90" spans="1:20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</row>
    <row r="91" spans="1:20" ht="15.75">
      <c r="A91" s="162" t="s">
        <v>201</v>
      </c>
      <c r="B91" s="162"/>
      <c r="C91" s="162"/>
      <c r="D91" s="162"/>
      <c r="E91" s="162"/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</row>
    <row r="92" spans="1:20" ht="30.75" customHeight="1">
      <c r="A92" s="165" t="s">
        <v>13</v>
      </c>
      <c r="B92" s="165"/>
      <c r="C92" s="107">
        <v>2000</v>
      </c>
      <c r="D92" s="107">
        <v>2001</v>
      </c>
      <c r="E92" s="107">
        <v>2002</v>
      </c>
      <c r="F92" s="107">
        <v>2003</v>
      </c>
      <c r="G92" s="107">
        <v>2004</v>
      </c>
      <c r="H92" s="107">
        <v>2005</v>
      </c>
      <c r="I92" s="107">
        <v>2006</v>
      </c>
      <c r="J92" s="107">
        <v>2007</v>
      </c>
      <c r="K92" s="107">
        <v>2008</v>
      </c>
      <c r="L92" s="107">
        <v>2009</v>
      </c>
      <c r="M92" s="107">
        <v>2010</v>
      </c>
      <c r="N92" s="107">
        <v>2011</v>
      </c>
      <c r="O92" s="107">
        <v>2012</v>
      </c>
      <c r="P92" s="107">
        <v>2013</v>
      </c>
      <c r="Q92" s="107">
        <v>2014</v>
      </c>
      <c r="R92" s="107">
        <v>2015</v>
      </c>
      <c r="S92" s="120">
        <v>2016</v>
      </c>
      <c r="T92" s="107" t="s">
        <v>165</v>
      </c>
    </row>
    <row r="93" spans="1:20" s="6" customFormat="1" ht="23.25" customHeight="1">
      <c r="A93" s="148" t="s">
        <v>58</v>
      </c>
      <c r="B93" s="148"/>
      <c r="C93" s="7">
        <v>51761</v>
      </c>
      <c r="D93" s="7">
        <v>54239</v>
      </c>
      <c r="E93" s="7">
        <v>55158</v>
      </c>
      <c r="F93" s="8">
        <v>56506</v>
      </c>
      <c r="G93" s="8">
        <v>55315</v>
      </c>
      <c r="H93" s="8">
        <v>55741</v>
      </c>
      <c r="I93" s="8">
        <v>56010</v>
      </c>
      <c r="J93" s="8">
        <v>56414</v>
      </c>
      <c r="K93" s="8">
        <v>58037</v>
      </c>
      <c r="L93" s="8">
        <v>60449</v>
      </c>
      <c r="M93" s="8">
        <v>63321</v>
      </c>
      <c r="N93" s="8">
        <v>63486</v>
      </c>
      <c r="O93" s="8">
        <v>65820</v>
      </c>
      <c r="P93" s="8">
        <v>67954</v>
      </c>
      <c r="Q93" s="8">
        <v>69225</v>
      </c>
      <c r="R93" s="8">
        <v>70794</v>
      </c>
      <c r="S93" s="8">
        <v>72333</v>
      </c>
      <c r="T93" s="74">
        <f>S93/R93-1</f>
        <v>2.1739130434782705E-2</v>
      </c>
    </row>
    <row r="94" spans="1:20" s="6" customFormat="1" ht="23.25" customHeight="1">
      <c r="A94" s="148" t="s">
        <v>59</v>
      </c>
      <c r="B94" s="148"/>
      <c r="C94" s="19">
        <v>2839</v>
      </c>
      <c r="D94" s="19">
        <v>2686</v>
      </c>
      <c r="E94" s="19">
        <v>2695</v>
      </c>
      <c r="F94" s="19">
        <v>2904</v>
      </c>
      <c r="G94" s="19">
        <v>2907</v>
      </c>
      <c r="H94" s="19">
        <v>2890</v>
      </c>
      <c r="I94" s="19">
        <v>2839</v>
      </c>
      <c r="J94" s="19">
        <v>2662</v>
      </c>
      <c r="K94" s="19">
        <v>2085</v>
      </c>
      <c r="L94" s="19">
        <v>1832</v>
      </c>
      <c r="M94" s="19">
        <v>1870</v>
      </c>
      <c r="N94" s="19">
        <v>1846</v>
      </c>
      <c r="O94" s="19">
        <v>1857</v>
      </c>
      <c r="P94" s="19">
        <v>1865</v>
      </c>
      <c r="Q94" s="19">
        <v>1862</v>
      </c>
      <c r="R94" s="19">
        <v>1844</v>
      </c>
      <c r="S94" s="19">
        <v>1854</v>
      </c>
      <c r="T94" s="74">
        <f t="shared" ref="T94:T97" si="5">S94/R94-1</f>
        <v>5.4229934924077128E-3</v>
      </c>
    </row>
    <row r="95" spans="1:20" s="6" customFormat="1" ht="23.25" customHeight="1">
      <c r="A95" s="148" t="s">
        <v>62</v>
      </c>
      <c r="B95" s="148"/>
      <c r="C95" s="19">
        <f>C93+C94</f>
        <v>54600</v>
      </c>
      <c r="D95" s="19">
        <f t="shared" ref="D95:P95" si="6">D93+D94</f>
        <v>56925</v>
      </c>
      <c r="E95" s="19">
        <f t="shared" si="6"/>
        <v>57853</v>
      </c>
      <c r="F95" s="19">
        <f t="shared" si="6"/>
        <v>59410</v>
      </c>
      <c r="G95" s="19">
        <f t="shared" si="6"/>
        <v>58222</v>
      </c>
      <c r="H95" s="19">
        <f t="shared" si="6"/>
        <v>58631</v>
      </c>
      <c r="I95" s="19">
        <f t="shared" si="6"/>
        <v>58849</v>
      </c>
      <c r="J95" s="19">
        <f t="shared" si="6"/>
        <v>59076</v>
      </c>
      <c r="K95" s="19">
        <f t="shared" si="6"/>
        <v>60122</v>
      </c>
      <c r="L95" s="19">
        <f t="shared" si="6"/>
        <v>62281</v>
      </c>
      <c r="M95" s="19">
        <f t="shared" si="6"/>
        <v>65191</v>
      </c>
      <c r="N95" s="19">
        <f t="shared" si="6"/>
        <v>65332</v>
      </c>
      <c r="O95" s="19">
        <f t="shared" si="6"/>
        <v>67677</v>
      </c>
      <c r="P95" s="19">
        <f t="shared" si="6"/>
        <v>69819</v>
      </c>
      <c r="Q95" s="19">
        <v>71093</v>
      </c>
      <c r="R95" s="19">
        <v>73305</v>
      </c>
      <c r="S95" s="19">
        <f>R3</f>
        <v>75402</v>
      </c>
      <c r="T95" s="74">
        <f t="shared" si="5"/>
        <v>2.8606507059545816E-2</v>
      </c>
    </row>
    <row r="96" spans="1:20" s="6" customFormat="1" ht="23.25" customHeight="1">
      <c r="A96" s="148" t="s">
        <v>60</v>
      </c>
      <c r="B96" s="148"/>
      <c r="C96" s="20">
        <f t="shared" ref="C96:P96" si="7">(C93/C$95)*100</f>
        <v>94.800366300366306</v>
      </c>
      <c r="D96" s="20">
        <f t="shared" si="7"/>
        <v>95.281510759771621</v>
      </c>
      <c r="E96" s="20">
        <f t="shared" si="7"/>
        <v>95.341641747186827</v>
      </c>
      <c r="F96" s="20">
        <f t="shared" si="7"/>
        <v>95.111934017842117</v>
      </c>
      <c r="G96" s="20">
        <f t="shared" si="7"/>
        <v>95.007042011610736</v>
      </c>
      <c r="H96" s="20">
        <f t="shared" si="7"/>
        <v>95.070866947519221</v>
      </c>
      <c r="I96" s="20">
        <f t="shared" si="7"/>
        <v>95.175788883413475</v>
      </c>
      <c r="J96" s="20">
        <f t="shared" si="7"/>
        <v>95.493940009479317</v>
      </c>
      <c r="K96" s="20">
        <f t="shared" si="7"/>
        <v>96.532051495292905</v>
      </c>
      <c r="L96" s="20">
        <f t="shared" si="7"/>
        <v>97.058492959329485</v>
      </c>
      <c r="M96" s="20">
        <f t="shared" si="7"/>
        <v>97.131505882713881</v>
      </c>
      <c r="N96" s="20">
        <f t="shared" si="7"/>
        <v>97.174432131267992</v>
      </c>
      <c r="O96" s="20">
        <f t="shared" si="7"/>
        <v>97.256084046278644</v>
      </c>
      <c r="P96" s="20">
        <f t="shared" si="7"/>
        <v>97.328807344705595</v>
      </c>
      <c r="Q96" s="20">
        <f t="shared" ref="Q96" si="8">(Q93/Q$95)*100</f>
        <v>97.372455797335888</v>
      </c>
      <c r="R96" s="20">
        <f t="shared" ref="R96:S96" si="9">(R93/R$95)*100</f>
        <v>96.574585635359114</v>
      </c>
      <c r="S96" s="20">
        <f t="shared" ref="S96" si="10">(S93/S$95)*100</f>
        <v>95.929816185247077</v>
      </c>
      <c r="T96" s="74">
        <f t="shared" si="5"/>
        <v>-6.6763884708397336E-3</v>
      </c>
    </row>
    <row r="97" spans="1:20" s="6" customFormat="1" ht="23.25" customHeight="1">
      <c r="A97" s="148" t="s">
        <v>61</v>
      </c>
      <c r="B97" s="148"/>
      <c r="C97" s="20">
        <f t="shared" ref="C97:P97" si="11">(C94/C$95)*100</f>
        <v>5.1996336996336998</v>
      </c>
      <c r="D97" s="20">
        <f t="shared" si="11"/>
        <v>4.7184892402283705</v>
      </c>
      <c r="E97" s="20">
        <f t="shared" si="11"/>
        <v>4.658358252813164</v>
      </c>
      <c r="F97" s="20">
        <f t="shared" si="11"/>
        <v>4.8880659821578858</v>
      </c>
      <c r="G97" s="20">
        <f t="shared" si="11"/>
        <v>4.9929579883892687</v>
      </c>
      <c r="H97" s="20">
        <f t="shared" si="11"/>
        <v>4.9291330524807702</v>
      </c>
      <c r="I97" s="20">
        <f t="shared" si="11"/>
        <v>4.8242111165865182</v>
      </c>
      <c r="J97" s="20">
        <f t="shared" si="11"/>
        <v>4.5060599905206855</v>
      </c>
      <c r="K97" s="20">
        <f t="shared" si="11"/>
        <v>3.4679485047070955</v>
      </c>
      <c r="L97" s="20">
        <f t="shared" si="11"/>
        <v>2.9415070406705093</v>
      </c>
      <c r="M97" s="20">
        <f t="shared" si="11"/>
        <v>2.8684941172861285</v>
      </c>
      <c r="N97" s="20">
        <f t="shared" si="11"/>
        <v>2.8255678687320147</v>
      </c>
      <c r="O97" s="20">
        <f t="shared" si="11"/>
        <v>2.7439159537213529</v>
      </c>
      <c r="P97" s="20">
        <f t="shared" si="11"/>
        <v>2.6711926552944041</v>
      </c>
      <c r="Q97" s="20">
        <f>(Q94/Q$95)*100</f>
        <v>2.619104553190891</v>
      </c>
      <c r="R97" s="20">
        <f>(R94/R$95)*100</f>
        <v>2.515517358979606</v>
      </c>
      <c r="S97" s="20">
        <f>(S94/S$95)*100</f>
        <v>2.4588207209357842</v>
      </c>
      <c r="T97" s="74">
        <f t="shared" si="5"/>
        <v>-2.2538758415414084E-2</v>
      </c>
    </row>
    <row r="98" spans="1:20" s="6" customFormat="1" ht="19.5" customHeight="1">
      <c r="A98" s="149" t="s">
        <v>2</v>
      </c>
      <c r="B98" s="149"/>
      <c r="C98" s="26">
        <v>10335</v>
      </c>
      <c r="D98" s="26">
        <v>10551</v>
      </c>
      <c r="E98" s="26">
        <v>10613</v>
      </c>
      <c r="F98" s="26">
        <v>10778</v>
      </c>
      <c r="G98" s="26">
        <v>10961</v>
      </c>
      <c r="H98" s="26">
        <v>11166</v>
      </c>
      <c r="I98" s="21">
        <v>11508</v>
      </c>
      <c r="J98" s="22">
        <v>11906</v>
      </c>
      <c r="K98" s="23">
        <v>12164</v>
      </c>
      <c r="L98" s="24">
        <v>12560</v>
      </c>
      <c r="M98" s="23">
        <v>13073</v>
      </c>
      <c r="N98" s="25">
        <v>13533</v>
      </c>
      <c r="O98" s="25">
        <v>14207</v>
      </c>
      <c r="P98" s="25">
        <v>14931</v>
      </c>
      <c r="Q98" s="25">
        <v>15673</v>
      </c>
      <c r="R98" s="25"/>
      <c r="S98" s="25"/>
      <c r="T98" s="74"/>
    </row>
    <row r="99" spans="1:20" s="6" customFormat="1" ht="19.5" customHeight="1">
      <c r="A99" s="150" t="s">
        <v>3</v>
      </c>
      <c r="B99" s="150"/>
      <c r="C99" s="26">
        <v>5764</v>
      </c>
      <c r="D99" s="26">
        <v>6113</v>
      </c>
      <c r="E99" s="26">
        <v>6438</v>
      </c>
      <c r="F99" s="26">
        <v>6624</v>
      </c>
      <c r="G99" s="26">
        <v>6786</v>
      </c>
      <c r="H99" s="26">
        <v>6970</v>
      </c>
      <c r="I99" s="26">
        <v>7239</v>
      </c>
      <c r="J99" s="27">
        <v>7566</v>
      </c>
      <c r="K99" s="25">
        <v>7801</v>
      </c>
      <c r="L99" s="28">
        <v>8145</v>
      </c>
      <c r="M99" s="25">
        <v>8561</v>
      </c>
      <c r="N99" s="25">
        <v>8913</v>
      </c>
      <c r="O99" s="25">
        <v>9485</v>
      </c>
      <c r="P99" s="25">
        <v>10145</v>
      </c>
      <c r="Q99" s="25">
        <v>10838</v>
      </c>
      <c r="R99" s="25">
        <v>11829</v>
      </c>
      <c r="S99" s="25">
        <v>12797</v>
      </c>
      <c r="T99" s="74">
        <f>S99/R99-1</f>
        <v>8.1832783836334411E-2</v>
      </c>
    </row>
    <row r="100" spans="1:20" s="6" customFormat="1" ht="23.25" customHeight="1">
      <c r="A100" s="64" t="s">
        <v>63</v>
      </c>
      <c r="B100" s="41" t="s">
        <v>64</v>
      </c>
      <c r="C100" s="26">
        <v>1063</v>
      </c>
      <c r="D100" s="26">
        <v>1092</v>
      </c>
      <c r="E100" s="26">
        <v>1114</v>
      </c>
      <c r="F100" s="26">
        <v>1136</v>
      </c>
      <c r="G100" s="26">
        <v>1172</v>
      </c>
      <c r="H100" s="26">
        <v>1195</v>
      </c>
      <c r="I100" s="26">
        <v>1255</v>
      </c>
      <c r="J100" s="27">
        <v>1306</v>
      </c>
      <c r="K100" s="25">
        <v>1375</v>
      </c>
      <c r="L100" s="28">
        <v>1423</v>
      </c>
      <c r="M100" s="29">
        <v>1461</v>
      </c>
      <c r="N100" s="29">
        <v>1516</v>
      </c>
      <c r="O100" s="29">
        <v>1581</v>
      </c>
      <c r="P100" s="29">
        <v>1677</v>
      </c>
      <c r="Q100" s="29">
        <v>1752</v>
      </c>
      <c r="R100" s="29">
        <v>1813</v>
      </c>
      <c r="S100" s="29">
        <v>1887</v>
      </c>
      <c r="T100" s="74">
        <f t="shared" ref="T100:T101" si="12">S100/R100-1</f>
        <v>4.081632653061229E-2</v>
      </c>
    </row>
    <row r="101" spans="1:20" s="6" customFormat="1" ht="23.25" customHeight="1">
      <c r="A101" s="151" t="s">
        <v>65</v>
      </c>
      <c r="B101" s="41" t="s">
        <v>66</v>
      </c>
      <c r="C101" s="30" t="s">
        <v>31</v>
      </c>
      <c r="D101" s="30" t="s">
        <v>31</v>
      </c>
      <c r="E101" s="30" t="s">
        <v>31</v>
      </c>
      <c r="F101" s="30" t="s">
        <v>31</v>
      </c>
      <c r="G101" s="30" t="s">
        <v>31</v>
      </c>
      <c r="H101" s="30" t="s">
        <v>31</v>
      </c>
      <c r="I101" s="30" t="s">
        <v>31</v>
      </c>
      <c r="J101" s="30" t="s">
        <v>31</v>
      </c>
      <c r="K101" s="30" t="s">
        <v>31</v>
      </c>
      <c r="L101" s="26">
        <v>343</v>
      </c>
      <c r="M101" s="26">
        <v>353</v>
      </c>
      <c r="N101" s="26">
        <v>354</v>
      </c>
      <c r="O101" s="26">
        <v>368</v>
      </c>
      <c r="P101" s="26">
        <v>371</v>
      </c>
      <c r="Q101" s="26">
        <v>380</v>
      </c>
      <c r="R101" s="26">
        <v>388</v>
      </c>
      <c r="S101" s="26">
        <v>389</v>
      </c>
      <c r="T101" s="74">
        <f t="shared" si="12"/>
        <v>2.5773195876288568E-3</v>
      </c>
    </row>
    <row r="102" spans="1:20" s="6" customFormat="1" ht="23.25" customHeight="1">
      <c r="A102" s="151"/>
      <c r="B102" s="41" t="s">
        <v>67</v>
      </c>
      <c r="C102" s="30" t="s">
        <v>31</v>
      </c>
      <c r="D102" s="30" t="s">
        <v>31</v>
      </c>
      <c r="E102" s="30" t="s">
        <v>31</v>
      </c>
      <c r="F102" s="30" t="s">
        <v>31</v>
      </c>
      <c r="G102" s="30" t="s">
        <v>31</v>
      </c>
      <c r="H102" s="30" t="s">
        <v>31</v>
      </c>
      <c r="I102" s="30" t="s">
        <v>31</v>
      </c>
      <c r="J102" s="30" t="s">
        <v>31</v>
      </c>
      <c r="K102" s="30" t="s">
        <v>31</v>
      </c>
      <c r="L102" s="26">
        <v>7141</v>
      </c>
      <c r="M102" s="26">
        <v>7452</v>
      </c>
      <c r="N102" s="26">
        <v>7733</v>
      </c>
      <c r="O102" s="26">
        <v>8204</v>
      </c>
      <c r="P102" s="26">
        <v>8749</v>
      </c>
      <c r="Q102" s="26">
        <v>9341</v>
      </c>
      <c r="R102" s="26">
        <v>10174</v>
      </c>
      <c r="S102" s="26"/>
      <c r="T102" s="74">
        <f>R102/Q102-1</f>
        <v>8.9176747671555479E-2</v>
      </c>
    </row>
    <row r="103" spans="1:20" s="6" customFormat="1" ht="23.25" customHeight="1">
      <c r="A103" s="151"/>
      <c r="B103" s="41" t="s">
        <v>68</v>
      </c>
      <c r="C103" s="30" t="s">
        <v>31</v>
      </c>
      <c r="D103" s="30" t="s">
        <v>31</v>
      </c>
      <c r="E103" s="30" t="s">
        <v>31</v>
      </c>
      <c r="F103" s="30" t="s">
        <v>31</v>
      </c>
      <c r="G103" s="30" t="s">
        <v>31</v>
      </c>
      <c r="H103" s="30" t="s">
        <v>31</v>
      </c>
      <c r="I103" s="30" t="s">
        <v>31</v>
      </c>
      <c r="J103" s="30" t="s">
        <v>31</v>
      </c>
      <c r="K103" s="30" t="s">
        <v>31</v>
      </c>
      <c r="L103" s="26">
        <v>484</v>
      </c>
      <c r="M103" s="26">
        <v>512</v>
      </c>
      <c r="N103" s="26">
        <v>518</v>
      </c>
      <c r="O103" s="26">
        <v>518</v>
      </c>
      <c r="P103" s="26">
        <v>521</v>
      </c>
      <c r="Q103" s="26">
        <v>532</v>
      </c>
      <c r="R103" s="26">
        <v>575</v>
      </c>
      <c r="S103" s="26"/>
      <c r="T103" s="74">
        <f t="shared" ref="T103:T115" si="13">R103/Q103-1</f>
        <v>8.0827067669172914E-2</v>
      </c>
    </row>
    <row r="104" spans="1:20" s="6" customFormat="1" ht="23.25" customHeight="1">
      <c r="A104" s="151"/>
      <c r="B104" s="41" t="s">
        <v>69</v>
      </c>
      <c r="C104" s="30" t="s">
        <v>31</v>
      </c>
      <c r="D104" s="30" t="s">
        <v>31</v>
      </c>
      <c r="E104" s="30" t="s">
        <v>31</v>
      </c>
      <c r="F104" s="30" t="s">
        <v>31</v>
      </c>
      <c r="G104" s="30" t="s">
        <v>31</v>
      </c>
      <c r="H104" s="30" t="s">
        <v>31</v>
      </c>
      <c r="I104" s="30" t="s">
        <v>31</v>
      </c>
      <c r="J104" s="30" t="s">
        <v>31</v>
      </c>
      <c r="K104" s="30" t="s">
        <v>31</v>
      </c>
      <c r="L104" s="26">
        <v>48</v>
      </c>
      <c r="M104" s="26">
        <v>49</v>
      </c>
      <c r="N104" s="26">
        <v>48</v>
      </c>
      <c r="O104" s="26">
        <v>52</v>
      </c>
      <c r="P104" s="26">
        <v>54</v>
      </c>
      <c r="Q104" s="26">
        <v>54</v>
      </c>
      <c r="R104" s="26">
        <v>57</v>
      </c>
      <c r="S104" s="26"/>
      <c r="T104" s="74">
        <f t="shared" si="13"/>
        <v>5.555555555555558E-2</v>
      </c>
    </row>
    <row r="105" spans="1:20" s="6" customFormat="1" ht="23.25" customHeight="1">
      <c r="A105" s="151"/>
      <c r="B105" s="41" t="s">
        <v>70</v>
      </c>
      <c r="C105" s="30" t="s">
        <v>31</v>
      </c>
      <c r="D105" s="30" t="s">
        <v>31</v>
      </c>
      <c r="E105" s="30" t="s">
        <v>31</v>
      </c>
      <c r="F105" s="30" t="s">
        <v>31</v>
      </c>
      <c r="G105" s="30" t="s">
        <v>31</v>
      </c>
      <c r="H105" s="30" t="s">
        <v>31</v>
      </c>
      <c r="I105" s="30" t="s">
        <v>31</v>
      </c>
      <c r="J105" s="30" t="s">
        <v>31</v>
      </c>
      <c r="K105" s="30" t="s">
        <v>31</v>
      </c>
      <c r="L105" s="26">
        <v>107</v>
      </c>
      <c r="M105" s="26">
        <v>150</v>
      </c>
      <c r="N105" s="26">
        <v>202</v>
      </c>
      <c r="O105" s="26">
        <v>244</v>
      </c>
      <c r="P105" s="26">
        <v>300</v>
      </c>
      <c r="Q105" s="26">
        <v>399</v>
      </c>
      <c r="R105" s="26">
        <v>531</v>
      </c>
      <c r="S105" s="26"/>
      <c r="T105" s="74">
        <f t="shared" si="13"/>
        <v>0.33082706766917291</v>
      </c>
    </row>
    <row r="106" spans="1:20" s="6" customFormat="1" ht="23.25" customHeight="1">
      <c r="A106" s="151"/>
      <c r="B106" s="41" t="s">
        <v>71</v>
      </c>
      <c r="C106" s="30" t="s">
        <v>31</v>
      </c>
      <c r="D106" s="30" t="s">
        <v>31</v>
      </c>
      <c r="E106" s="30" t="s">
        <v>31</v>
      </c>
      <c r="F106" s="30" t="s">
        <v>31</v>
      </c>
      <c r="G106" s="30" t="s">
        <v>31</v>
      </c>
      <c r="H106" s="30" t="s">
        <v>31</v>
      </c>
      <c r="I106" s="30" t="s">
        <v>31</v>
      </c>
      <c r="J106" s="30" t="s">
        <v>31</v>
      </c>
      <c r="K106" s="30" t="s">
        <v>31</v>
      </c>
      <c r="L106" s="26">
        <v>22</v>
      </c>
      <c r="M106" s="26">
        <v>45</v>
      </c>
      <c r="N106" s="26">
        <v>58</v>
      </c>
      <c r="O106" s="26">
        <v>99</v>
      </c>
      <c r="P106" s="26">
        <v>150</v>
      </c>
      <c r="Q106" s="26">
        <v>131</v>
      </c>
      <c r="R106" s="26">
        <v>104</v>
      </c>
      <c r="S106" s="26"/>
      <c r="T106" s="74">
        <f t="shared" si="13"/>
        <v>-0.20610687022900764</v>
      </c>
    </row>
    <row r="107" spans="1:20" s="6" customFormat="1" ht="23.25" customHeight="1">
      <c r="A107" s="151" t="s">
        <v>72</v>
      </c>
      <c r="B107" s="41" t="s">
        <v>73</v>
      </c>
      <c r="C107" s="30" t="s">
        <v>31</v>
      </c>
      <c r="D107" s="30" t="s">
        <v>31</v>
      </c>
      <c r="E107" s="30" t="s">
        <v>31</v>
      </c>
      <c r="F107" s="30" t="s">
        <v>31</v>
      </c>
      <c r="G107" s="30" t="s">
        <v>31</v>
      </c>
      <c r="H107" s="30" t="s">
        <v>31</v>
      </c>
      <c r="I107" s="30" t="s">
        <v>31</v>
      </c>
      <c r="J107" s="30" t="s">
        <v>31</v>
      </c>
      <c r="K107" s="30" t="s">
        <v>31</v>
      </c>
      <c r="L107" s="26">
        <v>39</v>
      </c>
      <c r="M107" s="26">
        <v>38</v>
      </c>
      <c r="N107" s="26">
        <v>34</v>
      </c>
      <c r="O107" s="26">
        <v>33</v>
      </c>
      <c r="P107" s="26">
        <v>33</v>
      </c>
      <c r="Q107" s="26">
        <v>28</v>
      </c>
      <c r="R107" s="26">
        <v>30</v>
      </c>
      <c r="S107" s="26"/>
      <c r="T107" s="74">
        <f t="shared" si="13"/>
        <v>7.1428571428571397E-2</v>
      </c>
    </row>
    <row r="108" spans="1:20" s="6" customFormat="1" ht="23.25" customHeight="1">
      <c r="A108" s="151"/>
      <c r="B108" s="41" t="s">
        <v>74</v>
      </c>
      <c r="C108" s="30" t="s">
        <v>31</v>
      </c>
      <c r="D108" s="30" t="s">
        <v>31</v>
      </c>
      <c r="E108" s="30" t="s">
        <v>31</v>
      </c>
      <c r="F108" s="30" t="s">
        <v>31</v>
      </c>
      <c r="G108" s="30" t="s">
        <v>31</v>
      </c>
      <c r="H108" s="30" t="s">
        <v>31</v>
      </c>
      <c r="I108" s="30" t="s">
        <v>31</v>
      </c>
      <c r="J108" s="30" t="s">
        <v>31</v>
      </c>
      <c r="K108" s="30" t="s">
        <v>31</v>
      </c>
      <c r="L108" s="26">
        <v>145</v>
      </c>
      <c r="M108" s="26">
        <v>141</v>
      </c>
      <c r="N108" s="26">
        <v>142</v>
      </c>
      <c r="O108" s="26">
        <v>140</v>
      </c>
      <c r="P108" s="26">
        <v>136</v>
      </c>
      <c r="Q108" s="26">
        <v>135</v>
      </c>
      <c r="R108" s="26">
        <v>136</v>
      </c>
      <c r="S108" s="26"/>
      <c r="T108" s="74">
        <f t="shared" si="13"/>
        <v>7.4074074074073071E-3</v>
      </c>
    </row>
    <row r="109" spans="1:20" s="6" customFormat="1" ht="23.25" customHeight="1">
      <c r="A109" s="151"/>
      <c r="B109" s="41" t="s">
        <v>75</v>
      </c>
      <c r="C109" s="30" t="s">
        <v>31</v>
      </c>
      <c r="D109" s="30" t="s">
        <v>31</v>
      </c>
      <c r="E109" s="30" t="s">
        <v>31</v>
      </c>
      <c r="F109" s="30" t="s">
        <v>31</v>
      </c>
      <c r="G109" s="30" t="s">
        <v>31</v>
      </c>
      <c r="H109" s="30" t="s">
        <v>31</v>
      </c>
      <c r="I109" s="30" t="s">
        <v>31</v>
      </c>
      <c r="J109" s="30" t="s">
        <v>31</v>
      </c>
      <c r="K109" s="30" t="s">
        <v>31</v>
      </c>
      <c r="L109" s="26">
        <v>30</v>
      </c>
      <c r="M109" s="26">
        <v>32</v>
      </c>
      <c r="N109" s="26">
        <v>30</v>
      </c>
      <c r="O109" s="26">
        <v>34</v>
      </c>
      <c r="P109" s="26">
        <v>36</v>
      </c>
      <c r="Q109" s="26">
        <v>35</v>
      </c>
      <c r="R109" s="26">
        <v>34</v>
      </c>
      <c r="S109" s="26"/>
      <c r="T109" s="74">
        <f t="shared" si="13"/>
        <v>-2.8571428571428581E-2</v>
      </c>
    </row>
    <row r="110" spans="1:20" s="6" customFormat="1" ht="23.25" customHeight="1">
      <c r="A110" s="151"/>
      <c r="B110" s="41" t="s">
        <v>76</v>
      </c>
      <c r="C110" s="30" t="s">
        <v>31</v>
      </c>
      <c r="D110" s="30" t="s">
        <v>31</v>
      </c>
      <c r="E110" s="30" t="s">
        <v>31</v>
      </c>
      <c r="F110" s="30" t="s">
        <v>31</v>
      </c>
      <c r="G110" s="30" t="s">
        <v>31</v>
      </c>
      <c r="H110" s="30" t="s">
        <v>31</v>
      </c>
      <c r="I110" s="30" t="s">
        <v>31</v>
      </c>
      <c r="J110" s="30" t="s">
        <v>31</v>
      </c>
      <c r="K110" s="30" t="s">
        <v>31</v>
      </c>
      <c r="L110" s="26">
        <v>7303</v>
      </c>
      <c r="M110" s="26">
        <v>7671</v>
      </c>
      <c r="N110" s="26">
        <v>7974</v>
      </c>
      <c r="O110" s="26">
        <v>8504</v>
      </c>
      <c r="P110" s="26">
        <v>9101</v>
      </c>
      <c r="Q110" s="26">
        <v>9746</v>
      </c>
      <c r="R110" s="26">
        <v>10098</v>
      </c>
      <c r="S110" s="26"/>
      <c r="T110" s="74">
        <f t="shared" si="13"/>
        <v>3.6117381489841893E-2</v>
      </c>
    </row>
    <row r="111" spans="1:20" s="6" customFormat="1" ht="23.25" customHeight="1">
      <c r="A111" s="151"/>
      <c r="B111" s="41" t="s">
        <v>77</v>
      </c>
      <c r="C111" s="30" t="s">
        <v>31</v>
      </c>
      <c r="D111" s="30" t="s">
        <v>31</v>
      </c>
      <c r="E111" s="30" t="s">
        <v>31</v>
      </c>
      <c r="F111" s="30" t="s">
        <v>31</v>
      </c>
      <c r="G111" s="30" t="s">
        <v>31</v>
      </c>
      <c r="H111" s="30" t="s">
        <v>31</v>
      </c>
      <c r="I111" s="30" t="s">
        <v>31</v>
      </c>
      <c r="J111" s="30" t="s">
        <v>31</v>
      </c>
      <c r="K111" s="30" t="s">
        <v>31</v>
      </c>
      <c r="L111" s="26">
        <v>1423</v>
      </c>
      <c r="M111" s="26">
        <v>1461</v>
      </c>
      <c r="N111" s="26">
        <v>1516</v>
      </c>
      <c r="O111" s="26">
        <v>1581</v>
      </c>
      <c r="P111" s="26">
        <v>1677</v>
      </c>
      <c r="Q111" s="26">
        <v>1752</v>
      </c>
      <c r="R111" s="26">
        <v>1813</v>
      </c>
      <c r="S111" s="26"/>
      <c r="T111" s="74">
        <f t="shared" si="13"/>
        <v>3.4817351598173563E-2</v>
      </c>
    </row>
    <row r="112" spans="1:20" s="6" customFormat="1" ht="16.5" customHeight="1">
      <c r="A112" s="150" t="s">
        <v>4</v>
      </c>
      <c r="B112" s="150"/>
      <c r="C112" s="26">
        <v>4569</v>
      </c>
      <c r="D112" s="26">
        <v>4436</v>
      </c>
      <c r="E112" s="26">
        <v>4173</v>
      </c>
      <c r="F112" s="26">
        <v>4152</v>
      </c>
      <c r="G112" s="26">
        <v>4173</v>
      </c>
      <c r="H112" s="26">
        <v>4194</v>
      </c>
      <c r="I112" s="26">
        <v>4267</v>
      </c>
      <c r="J112" s="26">
        <v>4338</v>
      </c>
      <c r="K112" s="25">
        <v>4361</v>
      </c>
      <c r="L112" s="25">
        <v>4415</v>
      </c>
      <c r="M112" s="26">
        <v>4510</v>
      </c>
      <c r="N112" s="26">
        <v>4618</v>
      </c>
      <c r="O112" s="26">
        <v>4720</v>
      </c>
      <c r="P112" s="26">
        <v>4784</v>
      </c>
      <c r="Q112" s="26">
        <v>4833</v>
      </c>
      <c r="R112" s="26">
        <v>4873</v>
      </c>
      <c r="S112" s="26"/>
      <c r="T112" s="74">
        <f t="shared" si="13"/>
        <v>8.2764328574385093E-3</v>
      </c>
    </row>
    <row r="113" spans="1:27" s="6" customFormat="1" ht="16.5" customHeight="1">
      <c r="A113" s="142" t="s">
        <v>5</v>
      </c>
      <c r="B113" s="142"/>
      <c r="C113" s="26">
        <v>330</v>
      </c>
      <c r="D113" s="26">
        <v>330</v>
      </c>
      <c r="E113" s="26">
        <v>331</v>
      </c>
      <c r="F113" s="26">
        <v>329</v>
      </c>
      <c r="G113" s="26">
        <v>328</v>
      </c>
      <c r="H113" s="26">
        <v>324</v>
      </c>
      <c r="I113" s="26">
        <v>326</v>
      </c>
      <c r="J113" s="26">
        <v>319</v>
      </c>
      <c r="K113" s="25">
        <v>306</v>
      </c>
      <c r="L113" s="25">
        <v>303</v>
      </c>
      <c r="M113" s="26">
        <v>300</v>
      </c>
      <c r="N113" s="26">
        <v>290</v>
      </c>
      <c r="O113" s="26">
        <v>291</v>
      </c>
      <c r="P113" s="26">
        <v>291</v>
      </c>
      <c r="Q113" s="26">
        <v>291</v>
      </c>
      <c r="R113" s="26">
        <v>285</v>
      </c>
      <c r="S113" s="26">
        <v>278</v>
      </c>
      <c r="T113" s="74">
        <f>S113/R113-1</f>
        <v>-2.4561403508771895E-2</v>
      </c>
    </row>
    <row r="114" spans="1:27" s="6" customFormat="1" ht="16.5" customHeight="1">
      <c r="A114" s="142" t="s">
        <v>6</v>
      </c>
      <c r="B114" s="142"/>
      <c r="C114" s="26">
        <v>145</v>
      </c>
      <c r="D114" s="26">
        <v>156</v>
      </c>
      <c r="E114" s="26">
        <v>165</v>
      </c>
      <c r="F114" s="26">
        <v>190</v>
      </c>
      <c r="G114" s="26">
        <v>215</v>
      </c>
      <c r="H114" s="26">
        <v>229</v>
      </c>
      <c r="I114" s="26">
        <v>243</v>
      </c>
      <c r="J114" s="26">
        <v>260</v>
      </c>
      <c r="K114" s="25">
        <v>276</v>
      </c>
      <c r="L114" s="25">
        <v>300</v>
      </c>
      <c r="M114" s="26">
        <v>338</v>
      </c>
      <c r="N114" s="26">
        <v>380</v>
      </c>
      <c r="O114" s="26">
        <v>421</v>
      </c>
      <c r="P114" s="26">
        <v>470</v>
      </c>
      <c r="Q114" s="26">
        <v>540</v>
      </c>
      <c r="R114" s="26">
        <v>612</v>
      </c>
      <c r="S114" s="26">
        <v>670</v>
      </c>
      <c r="T114" s="74">
        <f t="shared" ref="T114:T115" si="14">S114/R114-1</f>
        <v>9.4771241830065467E-2</v>
      </c>
    </row>
    <row r="115" spans="1:27" s="6" customFormat="1" ht="16.5" customHeight="1">
      <c r="A115" s="142" t="s">
        <v>200</v>
      </c>
      <c r="B115" s="142"/>
      <c r="C115" s="26">
        <v>38318</v>
      </c>
      <c r="D115" s="26">
        <v>40150</v>
      </c>
      <c r="E115" s="26">
        <v>40821</v>
      </c>
      <c r="F115" s="26">
        <v>41820</v>
      </c>
      <c r="G115" s="26">
        <v>40279</v>
      </c>
      <c r="H115" s="26">
        <v>40346</v>
      </c>
      <c r="I115" s="26">
        <v>40096</v>
      </c>
      <c r="J115" s="26">
        <v>39782</v>
      </c>
      <c r="K115" s="26">
        <v>40484</v>
      </c>
      <c r="L115" s="31">
        <v>42007</v>
      </c>
      <c r="M115" s="26">
        <v>44221</v>
      </c>
      <c r="N115" s="26">
        <v>43674</v>
      </c>
      <c r="O115" s="25">
        <v>44750</v>
      </c>
      <c r="P115" s="25">
        <v>45939</v>
      </c>
      <c r="Q115" s="25">
        <v>46237</v>
      </c>
      <c r="R115" s="25">
        <v>47248</v>
      </c>
      <c r="S115" s="25">
        <v>48083</v>
      </c>
      <c r="T115" s="74">
        <f t="shared" si="14"/>
        <v>1.7672705722993509E-2</v>
      </c>
    </row>
    <row r="116" spans="1:27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</row>
    <row r="117" spans="1:27" ht="15.75">
      <c r="A117" s="164" t="s">
        <v>154</v>
      </c>
      <c r="B117" s="164"/>
      <c r="C117" s="164"/>
      <c r="D117" s="164"/>
      <c r="E117" s="164"/>
      <c r="F117" s="164"/>
      <c r="G117" s="164"/>
      <c r="H117" s="164"/>
      <c r="I117" s="164"/>
      <c r="J117" s="164"/>
      <c r="K117" s="164"/>
      <c r="L117" s="60"/>
      <c r="M117" s="60"/>
      <c r="N117" s="60"/>
      <c r="O117" s="60"/>
      <c r="P117" s="60"/>
      <c r="Q117" s="68"/>
      <c r="R117" s="60"/>
      <c r="S117" s="51"/>
      <c r="T117" s="51"/>
      <c r="U117" s="51"/>
      <c r="V117" s="51"/>
      <c r="W117" s="51"/>
      <c r="X117" s="51"/>
      <c r="Y117" s="51"/>
      <c r="Z117" s="51"/>
      <c r="AA117" s="51"/>
    </row>
    <row r="118" spans="1:27" ht="24" customHeight="1">
      <c r="A118" s="124" t="s">
        <v>166</v>
      </c>
      <c r="B118" s="135" t="s">
        <v>167</v>
      </c>
      <c r="C118" s="135"/>
      <c r="D118" s="135"/>
      <c r="E118" s="135"/>
      <c r="F118" s="135"/>
      <c r="G118" s="135"/>
      <c r="H118" s="135"/>
      <c r="I118" s="135"/>
      <c r="J118" s="135"/>
      <c r="K118" s="135"/>
      <c r="L118" s="121">
        <v>1995</v>
      </c>
      <c r="M118" s="107">
        <v>1996</v>
      </c>
      <c r="N118" s="107">
        <v>1997</v>
      </c>
      <c r="O118" s="107">
        <v>1998</v>
      </c>
      <c r="P118" s="121">
        <v>1999</v>
      </c>
      <c r="Q118" s="107">
        <v>2000</v>
      </c>
      <c r="R118" s="107">
        <v>2001</v>
      </c>
      <c r="S118" s="107">
        <v>2002</v>
      </c>
      <c r="T118" s="121">
        <v>2003</v>
      </c>
      <c r="U118" s="107">
        <v>2004</v>
      </c>
      <c r="V118" s="107">
        <v>2005</v>
      </c>
      <c r="W118" s="107">
        <v>2006</v>
      </c>
      <c r="X118" s="121">
        <v>2007</v>
      </c>
      <c r="Y118" s="107">
        <v>2008</v>
      </c>
      <c r="Z118" s="107">
        <v>2009</v>
      </c>
    </row>
    <row r="119" spans="1:27" ht="21" customHeight="1">
      <c r="A119" s="52" t="s">
        <v>99</v>
      </c>
      <c r="B119" s="143" t="s">
        <v>62</v>
      </c>
      <c r="C119" s="143"/>
      <c r="D119" s="143"/>
      <c r="E119" s="143"/>
      <c r="F119" s="143"/>
      <c r="G119" s="143"/>
      <c r="H119" s="143"/>
      <c r="I119" s="143"/>
      <c r="J119" s="143"/>
      <c r="K119" s="143"/>
      <c r="L119" s="58">
        <v>33939</v>
      </c>
      <c r="M119" s="59">
        <v>38439</v>
      </c>
      <c r="N119" s="58">
        <v>42273</v>
      </c>
      <c r="O119" s="58">
        <v>45047</v>
      </c>
      <c r="P119" s="58">
        <v>50802</v>
      </c>
      <c r="Q119" s="58">
        <v>54581</v>
      </c>
      <c r="R119" s="58">
        <v>56925</v>
      </c>
      <c r="S119" s="58">
        <v>57853</v>
      </c>
      <c r="T119" s="58">
        <v>59410</v>
      </c>
      <c r="U119" s="58">
        <v>58222</v>
      </c>
      <c r="V119" s="58">
        <v>58631</v>
      </c>
      <c r="W119" s="58">
        <v>58849</v>
      </c>
      <c r="X119" s="58">
        <v>59076</v>
      </c>
      <c r="Y119" s="58">
        <v>60122</v>
      </c>
      <c r="Z119" s="58">
        <v>62281</v>
      </c>
    </row>
    <row r="120" spans="1:27" ht="12.75" customHeight="1">
      <c r="A120" s="53" t="s">
        <v>100</v>
      </c>
      <c r="B120" s="140" t="s">
        <v>140</v>
      </c>
      <c r="C120" s="140"/>
      <c r="D120" s="140"/>
      <c r="E120" s="140"/>
      <c r="F120" s="140"/>
      <c r="G120" s="140"/>
      <c r="H120" s="140"/>
      <c r="I120" s="140"/>
      <c r="J120" s="140"/>
      <c r="K120" s="141"/>
      <c r="L120" s="56">
        <v>134</v>
      </c>
      <c r="M120" s="57">
        <v>155</v>
      </c>
      <c r="N120" s="56">
        <v>166</v>
      </c>
      <c r="O120" s="56">
        <v>171</v>
      </c>
      <c r="P120" s="56">
        <v>175</v>
      </c>
      <c r="Q120" s="56">
        <v>193</v>
      </c>
      <c r="R120" s="56">
        <v>216</v>
      </c>
      <c r="S120" s="56">
        <v>230</v>
      </c>
      <c r="T120" s="56">
        <v>251</v>
      </c>
      <c r="U120" s="56">
        <v>241</v>
      </c>
      <c r="V120" s="56">
        <v>255</v>
      </c>
      <c r="W120" s="56">
        <v>274</v>
      </c>
      <c r="X120" s="56">
        <v>284</v>
      </c>
      <c r="Y120" s="56">
        <v>283</v>
      </c>
      <c r="Z120" s="56">
        <v>281</v>
      </c>
    </row>
    <row r="121" spans="1:27">
      <c r="A121" s="54" t="s">
        <v>102</v>
      </c>
      <c r="B121" s="138" t="s">
        <v>141</v>
      </c>
      <c r="C121" s="138"/>
      <c r="D121" s="138"/>
      <c r="E121" s="138"/>
      <c r="F121" s="138"/>
      <c r="G121" s="138"/>
      <c r="H121" s="138"/>
      <c r="I121" s="138"/>
      <c r="J121" s="138"/>
      <c r="K121" s="139"/>
      <c r="L121" s="56">
        <v>25</v>
      </c>
      <c r="M121" s="57">
        <v>34</v>
      </c>
      <c r="N121" s="56">
        <v>32</v>
      </c>
      <c r="O121" s="56">
        <v>33</v>
      </c>
      <c r="P121" s="56">
        <v>33</v>
      </c>
      <c r="Q121" s="56">
        <v>39</v>
      </c>
      <c r="R121" s="56">
        <v>43</v>
      </c>
      <c r="S121" s="56">
        <v>45</v>
      </c>
      <c r="T121" s="56">
        <v>46</v>
      </c>
      <c r="U121" s="56">
        <v>50</v>
      </c>
      <c r="V121" s="56">
        <v>48</v>
      </c>
      <c r="W121" s="56">
        <v>45</v>
      </c>
      <c r="X121" s="56">
        <v>47</v>
      </c>
      <c r="Y121" s="56">
        <v>45</v>
      </c>
      <c r="Z121" s="56">
        <v>46</v>
      </c>
    </row>
    <row r="122" spans="1:27">
      <c r="A122" s="54" t="s">
        <v>104</v>
      </c>
      <c r="B122" s="136" t="s">
        <v>142</v>
      </c>
      <c r="C122" s="136"/>
      <c r="D122" s="136"/>
      <c r="E122" s="136"/>
      <c r="F122" s="136"/>
      <c r="G122" s="136"/>
      <c r="H122" s="136"/>
      <c r="I122" s="136"/>
      <c r="J122" s="136"/>
      <c r="K122" s="137"/>
      <c r="L122" s="56">
        <v>20</v>
      </c>
      <c r="M122" s="57">
        <v>18</v>
      </c>
      <c r="N122" s="56">
        <v>18</v>
      </c>
      <c r="O122" s="56">
        <v>21</v>
      </c>
      <c r="P122" s="56">
        <v>23</v>
      </c>
      <c r="Q122" s="56">
        <v>23</v>
      </c>
      <c r="R122" s="56">
        <v>24</v>
      </c>
      <c r="S122" s="56">
        <v>28</v>
      </c>
      <c r="T122" s="56">
        <v>29</v>
      </c>
      <c r="U122" s="56">
        <v>30</v>
      </c>
      <c r="V122" s="56">
        <v>27</v>
      </c>
      <c r="W122" s="56">
        <v>32</v>
      </c>
      <c r="X122" s="56">
        <v>34</v>
      </c>
      <c r="Y122" s="56">
        <v>37</v>
      </c>
      <c r="Z122" s="56">
        <v>45</v>
      </c>
    </row>
    <row r="123" spans="1:27">
      <c r="A123" s="54" t="s">
        <v>106</v>
      </c>
      <c r="B123" s="136" t="s">
        <v>105</v>
      </c>
      <c r="C123" s="136"/>
      <c r="D123" s="136"/>
      <c r="E123" s="136"/>
      <c r="F123" s="136"/>
      <c r="G123" s="136"/>
      <c r="H123" s="136"/>
      <c r="I123" s="136"/>
      <c r="J123" s="136"/>
      <c r="K123" s="137"/>
      <c r="L123" s="56">
        <v>4461</v>
      </c>
      <c r="M123" s="57">
        <v>5266</v>
      </c>
      <c r="N123" s="56">
        <v>5887</v>
      </c>
      <c r="O123" s="56">
        <v>6469</v>
      </c>
      <c r="P123" s="56">
        <v>7024</v>
      </c>
      <c r="Q123" s="56">
        <v>7434</v>
      </c>
      <c r="R123" s="56">
        <v>7664</v>
      </c>
      <c r="S123" s="56">
        <v>7662</v>
      </c>
      <c r="T123" s="56">
        <v>7708</v>
      </c>
      <c r="U123" s="56">
        <v>7493</v>
      </c>
      <c r="V123" s="56">
        <v>7565</v>
      </c>
      <c r="W123" s="56">
        <v>7559</v>
      </c>
      <c r="X123" s="56">
        <v>7441</v>
      </c>
      <c r="Y123" s="56">
        <v>7256</v>
      </c>
      <c r="Z123" s="56">
        <v>7336</v>
      </c>
    </row>
    <row r="124" spans="1:27">
      <c r="A124" s="54" t="s">
        <v>108</v>
      </c>
      <c r="B124" s="136" t="s">
        <v>143</v>
      </c>
      <c r="C124" s="136"/>
      <c r="D124" s="136"/>
      <c r="E124" s="136"/>
      <c r="F124" s="136"/>
      <c r="G124" s="136"/>
      <c r="H124" s="136"/>
      <c r="I124" s="136"/>
      <c r="J124" s="136"/>
      <c r="K124" s="137"/>
      <c r="L124" s="56">
        <v>12</v>
      </c>
      <c r="M124" s="57">
        <v>14</v>
      </c>
      <c r="N124" s="56">
        <v>15</v>
      </c>
      <c r="O124" s="56">
        <v>17</v>
      </c>
      <c r="P124" s="56">
        <v>21</v>
      </c>
      <c r="Q124" s="56">
        <v>22</v>
      </c>
      <c r="R124" s="56">
        <v>31</v>
      </c>
      <c r="S124" s="56">
        <v>32</v>
      </c>
      <c r="T124" s="56">
        <v>37</v>
      </c>
      <c r="U124" s="56">
        <v>42</v>
      </c>
      <c r="V124" s="56">
        <v>45</v>
      </c>
      <c r="W124" s="56">
        <v>50</v>
      </c>
      <c r="X124" s="56">
        <v>62</v>
      </c>
      <c r="Y124" s="56">
        <v>79</v>
      </c>
      <c r="Z124" s="56">
        <v>94</v>
      </c>
    </row>
    <row r="125" spans="1:27">
      <c r="A125" s="54" t="s">
        <v>110</v>
      </c>
      <c r="B125" s="138" t="s">
        <v>111</v>
      </c>
      <c r="C125" s="138"/>
      <c r="D125" s="138"/>
      <c r="E125" s="138"/>
      <c r="F125" s="138"/>
      <c r="G125" s="138"/>
      <c r="H125" s="138"/>
      <c r="I125" s="138"/>
      <c r="J125" s="138"/>
      <c r="K125" s="139"/>
      <c r="L125" s="56">
        <v>3269</v>
      </c>
      <c r="M125" s="57">
        <v>3853</v>
      </c>
      <c r="N125" s="56">
        <v>4539</v>
      </c>
      <c r="O125" s="56">
        <v>5020</v>
      </c>
      <c r="P125" s="56">
        <v>5541</v>
      </c>
      <c r="Q125" s="56">
        <v>5846</v>
      </c>
      <c r="R125" s="56">
        <v>5905</v>
      </c>
      <c r="S125" s="56">
        <v>5791</v>
      </c>
      <c r="T125" s="56">
        <v>5798</v>
      </c>
      <c r="U125" s="56">
        <v>5515</v>
      </c>
      <c r="V125" s="56">
        <v>5534</v>
      </c>
      <c r="W125" s="56">
        <v>5556</v>
      </c>
      <c r="X125" s="56">
        <v>5614</v>
      </c>
      <c r="Y125" s="56">
        <v>5782</v>
      </c>
      <c r="Z125" s="56">
        <v>5910</v>
      </c>
    </row>
    <row r="126" spans="1:27">
      <c r="A126" s="54" t="s">
        <v>112</v>
      </c>
      <c r="B126" s="136" t="s">
        <v>144</v>
      </c>
      <c r="C126" s="136"/>
      <c r="D126" s="136"/>
      <c r="E126" s="136"/>
      <c r="F126" s="136"/>
      <c r="G126" s="136"/>
      <c r="H126" s="136"/>
      <c r="I126" s="136"/>
      <c r="J126" s="136"/>
      <c r="K126" s="137"/>
      <c r="L126" s="56">
        <v>13857</v>
      </c>
      <c r="M126" s="57">
        <v>13611</v>
      </c>
      <c r="N126" s="56">
        <v>14306</v>
      </c>
      <c r="O126" s="56">
        <v>14357</v>
      </c>
      <c r="P126" s="56">
        <v>15081</v>
      </c>
      <c r="Q126" s="56">
        <v>15153</v>
      </c>
      <c r="R126" s="56">
        <v>15361</v>
      </c>
      <c r="S126" s="56">
        <v>15402</v>
      </c>
      <c r="T126" s="56">
        <v>15811</v>
      </c>
      <c r="U126" s="56">
        <v>15301</v>
      </c>
      <c r="V126" s="56">
        <v>15162</v>
      </c>
      <c r="W126" s="56">
        <v>14813</v>
      </c>
      <c r="X126" s="56">
        <v>14452</v>
      </c>
      <c r="Y126" s="56">
        <v>14260</v>
      </c>
      <c r="Z126" s="56">
        <v>14446</v>
      </c>
    </row>
    <row r="127" spans="1:27" ht="12.75" customHeight="1">
      <c r="A127" s="54" t="s">
        <v>114</v>
      </c>
      <c r="B127" s="138" t="s">
        <v>145</v>
      </c>
      <c r="C127" s="138"/>
      <c r="D127" s="138"/>
      <c r="E127" s="138"/>
      <c r="F127" s="138"/>
      <c r="G127" s="138"/>
      <c r="H127" s="138"/>
      <c r="I127" s="138"/>
      <c r="J127" s="138"/>
      <c r="K127" s="139"/>
      <c r="L127" s="56">
        <v>832</v>
      </c>
      <c r="M127" s="57">
        <v>797</v>
      </c>
      <c r="N127" s="56">
        <v>898</v>
      </c>
      <c r="O127" s="56">
        <v>948</v>
      </c>
      <c r="P127" s="56">
        <v>1047</v>
      </c>
      <c r="Q127" s="56">
        <v>1093</v>
      </c>
      <c r="R127" s="56">
        <v>1375</v>
      </c>
      <c r="S127" s="56">
        <v>1385</v>
      </c>
      <c r="T127" s="56">
        <v>1482</v>
      </c>
      <c r="U127" s="56">
        <v>1467</v>
      </c>
      <c r="V127" s="56">
        <v>1501</v>
      </c>
      <c r="W127" s="56">
        <v>1485</v>
      </c>
      <c r="X127" s="56">
        <v>1481</v>
      </c>
      <c r="Y127" s="56">
        <v>1497</v>
      </c>
      <c r="Z127" s="56">
        <v>1640</v>
      </c>
    </row>
    <row r="128" spans="1:27" ht="12.75" customHeight="1">
      <c r="A128" s="54" t="s">
        <v>116</v>
      </c>
      <c r="B128" s="138" t="s">
        <v>146</v>
      </c>
      <c r="C128" s="138"/>
      <c r="D128" s="138"/>
      <c r="E128" s="138"/>
      <c r="F128" s="138"/>
      <c r="G128" s="138"/>
      <c r="H128" s="138"/>
      <c r="I128" s="138"/>
      <c r="J128" s="138"/>
      <c r="K128" s="139"/>
      <c r="L128" s="56">
        <v>2590</v>
      </c>
      <c r="M128" s="57">
        <v>4126</v>
      </c>
      <c r="N128" s="56">
        <v>4377</v>
      </c>
      <c r="O128" s="56">
        <v>4581</v>
      </c>
      <c r="P128" s="56">
        <v>4725</v>
      </c>
      <c r="Q128" s="56">
        <v>4778</v>
      </c>
      <c r="R128" s="56">
        <v>4810</v>
      </c>
      <c r="S128" s="56">
        <v>4742</v>
      </c>
      <c r="T128" s="56">
        <v>4717</v>
      </c>
      <c r="U128" s="56">
        <v>4395</v>
      </c>
      <c r="V128" s="56">
        <v>4327</v>
      </c>
      <c r="W128" s="56">
        <v>4265</v>
      </c>
      <c r="X128" s="56">
        <v>4274</v>
      </c>
      <c r="Y128" s="56">
        <v>4563</v>
      </c>
      <c r="Z128" s="56">
        <v>4786</v>
      </c>
    </row>
    <row r="129" spans="1:26" ht="12.75" customHeight="1">
      <c r="A129" s="54" t="s">
        <v>118</v>
      </c>
      <c r="B129" s="138" t="s">
        <v>147</v>
      </c>
      <c r="C129" s="138"/>
      <c r="D129" s="138"/>
      <c r="E129" s="138"/>
      <c r="F129" s="138"/>
      <c r="G129" s="138"/>
      <c r="H129" s="138"/>
      <c r="I129" s="138"/>
      <c r="J129" s="138"/>
      <c r="K129" s="139"/>
      <c r="L129" s="56">
        <v>572</v>
      </c>
      <c r="M129" s="57">
        <v>657</v>
      </c>
      <c r="N129" s="56">
        <v>962</v>
      </c>
      <c r="O129" s="56">
        <v>1372</v>
      </c>
      <c r="P129" s="56">
        <v>1882</v>
      </c>
      <c r="Q129" s="56">
        <v>2195</v>
      </c>
      <c r="R129" s="56">
        <v>2437</v>
      </c>
      <c r="S129" s="56">
        <v>2587</v>
      </c>
      <c r="T129" s="56">
        <v>2642</v>
      </c>
      <c r="U129" s="56">
        <v>2557</v>
      </c>
      <c r="V129" s="56">
        <v>2514</v>
      </c>
      <c r="W129" s="56">
        <v>2510</v>
      </c>
      <c r="X129" s="56">
        <v>2604</v>
      </c>
      <c r="Y129" s="56">
        <v>2632</v>
      </c>
      <c r="Z129" s="56">
        <v>2550</v>
      </c>
    </row>
    <row r="130" spans="1:26" ht="12.75" customHeight="1">
      <c r="A130" s="54" t="s">
        <v>120</v>
      </c>
      <c r="B130" s="138" t="s">
        <v>148</v>
      </c>
      <c r="C130" s="138"/>
      <c r="D130" s="138"/>
      <c r="E130" s="138"/>
      <c r="F130" s="138"/>
      <c r="G130" s="138"/>
      <c r="H130" s="138"/>
      <c r="I130" s="138"/>
      <c r="J130" s="138"/>
      <c r="K130" s="139"/>
      <c r="L130" s="56">
        <v>5323</v>
      </c>
      <c r="M130" s="57">
        <v>5936</v>
      </c>
      <c r="N130" s="56">
        <v>6361</v>
      </c>
      <c r="O130" s="56">
        <v>6839</v>
      </c>
      <c r="P130" s="56">
        <v>9537</v>
      </c>
      <c r="Q130" s="56">
        <v>11598</v>
      </c>
      <c r="R130" s="56">
        <v>12331</v>
      </c>
      <c r="S130" s="56">
        <v>13011</v>
      </c>
      <c r="T130" s="56">
        <v>13592</v>
      </c>
      <c r="U130" s="56">
        <v>13634</v>
      </c>
      <c r="V130" s="56">
        <v>13921</v>
      </c>
      <c r="W130" s="56">
        <v>14390</v>
      </c>
      <c r="X130" s="56">
        <v>14667</v>
      </c>
      <c r="Y130" s="56">
        <v>15290</v>
      </c>
      <c r="Z130" s="56">
        <v>16134</v>
      </c>
    </row>
    <row r="131" spans="1:26" ht="12.75" customHeight="1">
      <c r="A131" s="54" t="s">
        <v>122</v>
      </c>
      <c r="B131" s="138" t="s">
        <v>149</v>
      </c>
      <c r="C131" s="138"/>
      <c r="D131" s="138"/>
      <c r="E131" s="138"/>
      <c r="F131" s="138"/>
      <c r="G131" s="138"/>
      <c r="H131" s="138"/>
      <c r="I131" s="138"/>
      <c r="J131" s="138"/>
      <c r="K131" s="139"/>
      <c r="L131" s="56">
        <v>50</v>
      </c>
      <c r="M131" s="57">
        <v>55</v>
      </c>
      <c r="N131" s="56">
        <v>66</v>
      </c>
      <c r="O131" s="56">
        <v>75</v>
      </c>
      <c r="P131" s="56">
        <v>88</v>
      </c>
      <c r="Q131" s="56">
        <v>95</v>
      </c>
      <c r="R131" s="56">
        <v>96</v>
      </c>
      <c r="S131" s="56">
        <v>87</v>
      </c>
      <c r="T131" s="56">
        <v>86</v>
      </c>
      <c r="U131" s="56">
        <v>82</v>
      </c>
      <c r="V131" s="56">
        <v>83</v>
      </c>
      <c r="W131" s="56">
        <v>85</v>
      </c>
      <c r="X131" s="56">
        <v>90</v>
      </c>
      <c r="Y131" s="56">
        <v>90</v>
      </c>
      <c r="Z131" s="56">
        <v>94</v>
      </c>
    </row>
    <row r="132" spans="1:26">
      <c r="A132" s="54" t="s">
        <v>124</v>
      </c>
      <c r="B132" s="138" t="s">
        <v>131</v>
      </c>
      <c r="C132" s="138"/>
      <c r="D132" s="138"/>
      <c r="E132" s="138"/>
      <c r="F132" s="138"/>
      <c r="G132" s="138"/>
      <c r="H132" s="138"/>
      <c r="I132" s="138"/>
      <c r="J132" s="138"/>
      <c r="K132" s="139"/>
      <c r="L132" s="56">
        <v>320</v>
      </c>
      <c r="M132" s="57">
        <v>433</v>
      </c>
      <c r="N132" s="56">
        <v>568</v>
      </c>
      <c r="O132" s="56">
        <v>660</v>
      </c>
      <c r="P132" s="56">
        <v>727</v>
      </c>
      <c r="Q132" s="56">
        <v>751</v>
      </c>
      <c r="R132" s="56">
        <v>802</v>
      </c>
      <c r="S132" s="56">
        <v>866</v>
      </c>
      <c r="T132" s="56">
        <v>1126</v>
      </c>
      <c r="U132" s="56">
        <v>1162</v>
      </c>
      <c r="V132" s="56">
        <v>1215</v>
      </c>
      <c r="W132" s="56">
        <v>1215</v>
      </c>
      <c r="X132" s="56">
        <v>1240</v>
      </c>
      <c r="Y132" s="56">
        <v>1276</v>
      </c>
      <c r="Z132" s="56">
        <v>1407</v>
      </c>
    </row>
    <row r="133" spans="1:26" ht="12.75" customHeight="1">
      <c r="A133" s="54" t="s">
        <v>126</v>
      </c>
      <c r="B133" s="138" t="s">
        <v>150</v>
      </c>
      <c r="C133" s="138"/>
      <c r="D133" s="138"/>
      <c r="E133" s="138"/>
      <c r="F133" s="138"/>
      <c r="G133" s="138"/>
      <c r="H133" s="138"/>
      <c r="I133" s="138"/>
      <c r="J133" s="138"/>
      <c r="K133" s="139"/>
      <c r="L133" s="56">
        <v>723</v>
      </c>
      <c r="M133" s="57">
        <v>1205</v>
      </c>
      <c r="N133" s="56">
        <v>1515</v>
      </c>
      <c r="O133" s="56">
        <v>1665</v>
      </c>
      <c r="P133" s="56">
        <v>1814</v>
      </c>
      <c r="Q133" s="56">
        <v>2033</v>
      </c>
      <c r="R133" s="56">
        <v>2316</v>
      </c>
      <c r="S133" s="56">
        <v>2433</v>
      </c>
      <c r="T133" s="56">
        <v>2421</v>
      </c>
      <c r="U133" s="56">
        <v>2510</v>
      </c>
      <c r="V133" s="56">
        <v>2586</v>
      </c>
      <c r="W133" s="56">
        <v>2661</v>
      </c>
      <c r="X133" s="56">
        <v>2807</v>
      </c>
      <c r="Y133" s="56">
        <v>2944</v>
      </c>
      <c r="Z133" s="56">
        <v>3181</v>
      </c>
    </row>
    <row r="134" spans="1:26" ht="12.75" customHeight="1">
      <c r="A134" s="54" t="s">
        <v>128</v>
      </c>
      <c r="B134" s="138" t="s">
        <v>151</v>
      </c>
      <c r="C134" s="138"/>
      <c r="D134" s="138"/>
      <c r="E134" s="138"/>
      <c r="F134" s="138"/>
      <c r="G134" s="138"/>
      <c r="H134" s="138"/>
      <c r="I134" s="138"/>
      <c r="J134" s="138"/>
      <c r="K134" s="139"/>
      <c r="L134" s="56">
        <v>1748</v>
      </c>
      <c r="M134" s="57">
        <v>2276</v>
      </c>
      <c r="N134" s="56">
        <v>2557</v>
      </c>
      <c r="O134" s="56">
        <v>2819</v>
      </c>
      <c r="P134" s="56">
        <v>3084</v>
      </c>
      <c r="Q134" s="56">
        <v>3328</v>
      </c>
      <c r="R134" s="56">
        <v>3514</v>
      </c>
      <c r="S134" s="56">
        <v>3552</v>
      </c>
      <c r="T134" s="56">
        <v>3664</v>
      </c>
      <c r="U134" s="56">
        <v>3743</v>
      </c>
      <c r="V134" s="56">
        <v>3844</v>
      </c>
      <c r="W134" s="56">
        <v>3903</v>
      </c>
      <c r="X134" s="56">
        <v>3973</v>
      </c>
      <c r="Y134" s="56">
        <v>4082</v>
      </c>
      <c r="Z134" s="56">
        <v>4323</v>
      </c>
    </row>
    <row r="135" spans="1:26" ht="12.75" customHeight="1">
      <c r="A135" s="54" t="s">
        <v>130</v>
      </c>
      <c r="B135" s="138" t="s">
        <v>152</v>
      </c>
      <c r="C135" s="138"/>
      <c r="D135" s="138"/>
      <c r="E135" s="138"/>
      <c r="F135" s="138"/>
      <c r="G135" s="138"/>
      <c r="H135" s="138"/>
      <c r="I135" s="138"/>
      <c r="J135" s="138"/>
      <c r="K135" s="139"/>
      <c r="L135" s="56">
        <v>3</v>
      </c>
      <c r="M135" s="57">
        <v>3</v>
      </c>
      <c r="N135" s="56">
        <v>6</v>
      </c>
      <c r="O135" s="56">
        <v>0</v>
      </c>
      <c r="P135" s="56">
        <v>0</v>
      </c>
      <c r="Q135" s="56">
        <v>0</v>
      </c>
      <c r="R135" s="56">
        <v>0</v>
      </c>
      <c r="S135" s="56">
        <v>0</v>
      </c>
      <c r="T135" s="56">
        <v>0</v>
      </c>
      <c r="U135" s="56">
        <v>0</v>
      </c>
      <c r="V135" s="56">
        <v>0</v>
      </c>
      <c r="W135" s="56">
        <v>0</v>
      </c>
      <c r="X135" s="56">
        <v>0</v>
      </c>
      <c r="Y135" s="56">
        <v>0</v>
      </c>
      <c r="Z135" s="56">
        <v>0</v>
      </c>
    </row>
    <row r="136" spans="1:26" ht="12.75" customHeight="1">
      <c r="A136" s="55" t="s">
        <v>132</v>
      </c>
      <c r="B136" s="144" t="s">
        <v>139</v>
      </c>
      <c r="C136" s="144"/>
      <c r="D136" s="144"/>
      <c r="E136" s="144"/>
      <c r="F136" s="144"/>
      <c r="G136" s="144"/>
      <c r="H136" s="144"/>
      <c r="I136" s="144"/>
      <c r="J136" s="144"/>
      <c r="K136" s="145"/>
      <c r="L136" s="56">
        <v>0</v>
      </c>
      <c r="M136" s="57">
        <v>0</v>
      </c>
      <c r="N136" s="56">
        <v>0</v>
      </c>
      <c r="O136" s="56">
        <v>0</v>
      </c>
      <c r="P136" s="56">
        <v>0</v>
      </c>
      <c r="Q136" s="56">
        <v>0</v>
      </c>
      <c r="R136" s="56">
        <v>0</v>
      </c>
      <c r="S136" s="56">
        <v>0</v>
      </c>
      <c r="T136" s="56">
        <v>0</v>
      </c>
      <c r="U136" s="56">
        <v>0</v>
      </c>
      <c r="V136" s="56">
        <v>4</v>
      </c>
      <c r="W136" s="56">
        <v>6</v>
      </c>
      <c r="X136" s="56">
        <v>6</v>
      </c>
      <c r="Y136" s="56">
        <v>6</v>
      </c>
      <c r="Z136" s="56">
        <v>8</v>
      </c>
    </row>
    <row r="137" spans="1:26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</row>
    <row r="138" spans="1:26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</row>
    <row r="139" spans="1:26" ht="15.75">
      <c r="A139" s="164" t="s">
        <v>199</v>
      </c>
      <c r="B139" s="164"/>
      <c r="C139" s="164"/>
      <c r="D139" s="164"/>
      <c r="E139" s="164"/>
      <c r="F139" s="164"/>
      <c r="G139" s="164"/>
      <c r="H139" s="164"/>
      <c r="I139" s="164"/>
      <c r="J139" s="164"/>
      <c r="K139" s="164"/>
      <c r="L139" s="75"/>
      <c r="M139" s="75"/>
      <c r="N139" s="75"/>
      <c r="O139" s="75"/>
      <c r="P139" s="75"/>
      <c r="Q139" s="69"/>
    </row>
    <row r="140" spans="1:26" ht="24" customHeight="1">
      <c r="A140" s="124" t="s">
        <v>166</v>
      </c>
      <c r="B140" s="135" t="s">
        <v>167</v>
      </c>
      <c r="C140" s="135"/>
      <c r="D140" s="135"/>
      <c r="E140" s="135"/>
      <c r="F140" s="135"/>
      <c r="G140" s="135"/>
      <c r="H140" s="135"/>
      <c r="I140" s="135"/>
      <c r="J140" s="135"/>
      <c r="K140" s="135"/>
      <c r="L140" s="121">
        <v>2009</v>
      </c>
      <c r="M140" s="107">
        <v>2010</v>
      </c>
      <c r="N140" s="107">
        <v>2011</v>
      </c>
      <c r="O140" s="122">
        <v>2012</v>
      </c>
      <c r="P140" s="123">
        <v>2013</v>
      </c>
      <c r="Q140" s="123">
        <v>2014</v>
      </c>
      <c r="R140" s="123">
        <v>2015</v>
      </c>
      <c r="S140" s="123">
        <v>2016</v>
      </c>
      <c r="T140" s="123" t="s">
        <v>165</v>
      </c>
    </row>
    <row r="141" spans="1:26" ht="21.75" customHeight="1">
      <c r="A141" s="44" t="s">
        <v>99</v>
      </c>
      <c r="B141" s="155" t="s">
        <v>62</v>
      </c>
      <c r="C141" s="155"/>
      <c r="D141" s="155"/>
      <c r="E141" s="155"/>
      <c r="F141" s="155"/>
      <c r="G141" s="155"/>
      <c r="H141" s="155"/>
      <c r="I141" s="155"/>
      <c r="J141" s="155"/>
      <c r="K141" s="156"/>
      <c r="L141" s="45">
        <v>62281</v>
      </c>
      <c r="M141" s="46">
        <v>65191</v>
      </c>
      <c r="N141" s="46">
        <v>65332</v>
      </c>
      <c r="O141" s="47">
        <v>67677</v>
      </c>
      <c r="P141" s="46">
        <v>69819</v>
      </c>
      <c r="Q141" s="46">
        <v>71093</v>
      </c>
      <c r="R141" s="46">
        <v>73305</v>
      </c>
      <c r="S141" s="46">
        <v>75402</v>
      </c>
      <c r="T141" s="71">
        <f>S141/R141-1</f>
        <v>2.8606507059545816E-2</v>
      </c>
    </row>
    <row r="142" spans="1:26">
      <c r="A142" s="42" t="s">
        <v>100</v>
      </c>
      <c r="B142" s="138" t="s">
        <v>101</v>
      </c>
      <c r="C142" s="138"/>
      <c r="D142" s="138"/>
      <c r="E142" s="138"/>
      <c r="F142" s="138"/>
      <c r="G142" s="138"/>
      <c r="H142" s="138"/>
      <c r="I142" s="138"/>
      <c r="J142" s="138"/>
      <c r="K142" s="139"/>
      <c r="L142" s="48">
        <v>251</v>
      </c>
      <c r="M142" s="49">
        <v>272</v>
      </c>
      <c r="N142" s="49">
        <v>249</v>
      </c>
      <c r="O142" s="50">
        <v>238</v>
      </c>
      <c r="P142" s="49">
        <v>236</v>
      </c>
      <c r="Q142" s="49">
        <v>208</v>
      </c>
      <c r="R142" s="49">
        <v>194</v>
      </c>
      <c r="S142" s="49">
        <v>208</v>
      </c>
      <c r="T142" s="71">
        <f t="shared" ref="T142:T161" si="15">S142/R142-1</f>
        <v>7.2164948453608213E-2</v>
      </c>
    </row>
    <row r="143" spans="1:26">
      <c r="A143" s="42" t="s">
        <v>102</v>
      </c>
      <c r="B143" s="138" t="s">
        <v>103</v>
      </c>
      <c r="C143" s="138"/>
      <c r="D143" s="138"/>
      <c r="E143" s="138"/>
      <c r="F143" s="138"/>
      <c r="G143" s="138"/>
      <c r="H143" s="138"/>
      <c r="I143" s="138"/>
      <c r="J143" s="138"/>
      <c r="K143" s="139"/>
      <c r="L143" s="48">
        <v>44</v>
      </c>
      <c r="M143" s="49">
        <v>49</v>
      </c>
      <c r="N143" s="49">
        <v>55</v>
      </c>
      <c r="O143" s="50">
        <v>59</v>
      </c>
      <c r="P143" s="49">
        <v>64</v>
      </c>
      <c r="Q143" s="49">
        <v>69</v>
      </c>
      <c r="R143" s="49">
        <v>78</v>
      </c>
      <c r="S143" s="49">
        <v>79</v>
      </c>
      <c r="T143" s="71">
        <f t="shared" si="15"/>
        <v>1.2820512820512775E-2</v>
      </c>
    </row>
    <row r="144" spans="1:26">
      <c r="A144" s="42" t="s">
        <v>104</v>
      </c>
      <c r="B144" s="138" t="s">
        <v>105</v>
      </c>
      <c r="C144" s="138"/>
      <c r="D144" s="138"/>
      <c r="E144" s="138"/>
      <c r="F144" s="138"/>
      <c r="G144" s="138"/>
      <c r="H144" s="138"/>
      <c r="I144" s="138"/>
      <c r="J144" s="138"/>
      <c r="K144" s="139"/>
      <c r="L144" s="65">
        <v>6906</v>
      </c>
      <c r="M144" s="49">
        <v>6906</v>
      </c>
      <c r="N144" s="49">
        <v>6690</v>
      </c>
      <c r="O144" s="50">
        <v>6828</v>
      </c>
      <c r="P144" s="49">
        <v>6955</v>
      </c>
      <c r="Q144" s="49">
        <v>6967</v>
      </c>
      <c r="R144" s="49">
        <v>7115</v>
      </c>
      <c r="S144" s="49">
        <v>7145</v>
      </c>
      <c r="T144" s="71">
        <f t="shared" si="15"/>
        <v>4.2164441321153046E-3</v>
      </c>
    </row>
    <row r="145" spans="1:20">
      <c r="A145" s="42" t="s">
        <v>106</v>
      </c>
      <c r="B145" s="138" t="s">
        <v>107</v>
      </c>
      <c r="C145" s="138"/>
      <c r="D145" s="138"/>
      <c r="E145" s="138"/>
      <c r="F145" s="138"/>
      <c r="G145" s="138"/>
      <c r="H145" s="138"/>
      <c r="I145" s="138"/>
      <c r="J145" s="138"/>
      <c r="K145" s="139"/>
      <c r="L145" s="48">
        <v>88</v>
      </c>
      <c r="M145" s="49">
        <v>110</v>
      </c>
      <c r="N145" s="49">
        <v>140</v>
      </c>
      <c r="O145" s="50">
        <v>179</v>
      </c>
      <c r="P145" s="49">
        <v>198</v>
      </c>
      <c r="Q145" s="49">
        <v>213</v>
      </c>
      <c r="R145" s="49">
        <v>207</v>
      </c>
      <c r="S145" s="49">
        <v>201</v>
      </c>
      <c r="T145" s="71">
        <f t="shared" si="15"/>
        <v>-2.8985507246376829E-2</v>
      </c>
    </row>
    <row r="146" spans="1:20">
      <c r="A146" s="42" t="s">
        <v>108</v>
      </c>
      <c r="B146" s="138" t="s">
        <v>109</v>
      </c>
      <c r="C146" s="138"/>
      <c r="D146" s="138"/>
      <c r="E146" s="138"/>
      <c r="F146" s="138"/>
      <c r="G146" s="138"/>
      <c r="H146" s="138"/>
      <c r="I146" s="138"/>
      <c r="J146" s="138"/>
      <c r="K146" s="139"/>
      <c r="L146" s="48">
        <v>113</v>
      </c>
      <c r="M146" s="49">
        <v>124</v>
      </c>
      <c r="N146" s="49">
        <v>134</v>
      </c>
      <c r="O146" s="50">
        <v>136</v>
      </c>
      <c r="P146" s="49">
        <v>151</v>
      </c>
      <c r="Q146" s="49">
        <v>155</v>
      </c>
      <c r="R146" s="49">
        <v>154</v>
      </c>
      <c r="S146" s="49">
        <v>150</v>
      </c>
      <c r="T146" s="71">
        <f t="shared" si="15"/>
        <v>-2.5974025974025983E-2</v>
      </c>
    </row>
    <row r="147" spans="1:20">
      <c r="A147" s="42" t="s">
        <v>110</v>
      </c>
      <c r="B147" s="138" t="s">
        <v>111</v>
      </c>
      <c r="C147" s="138"/>
      <c r="D147" s="138"/>
      <c r="E147" s="138"/>
      <c r="F147" s="138"/>
      <c r="G147" s="138"/>
      <c r="H147" s="138"/>
      <c r="I147" s="138"/>
      <c r="J147" s="138"/>
      <c r="K147" s="139"/>
      <c r="L147" s="65">
        <v>6232</v>
      </c>
      <c r="M147" s="49">
        <v>6486</v>
      </c>
      <c r="N147" s="49">
        <v>6482</v>
      </c>
      <c r="O147" s="50">
        <v>6606</v>
      </c>
      <c r="P147" s="49">
        <v>6741</v>
      </c>
      <c r="Q147" s="49">
        <v>6758</v>
      </c>
      <c r="R147" s="49">
        <v>6916</v>
      </c>
      <c r="S147" s="49">
        <v>7056</v>
      </c>
      <c r="T147" s="71">
        <f t="shared" si="15"/>
        <v>2.0242914979757165E-2</v>
      </c>
    </row>
    <row r="148" spans="1:20">
      <c r="A148" s="42" t="s">
        <v>112</v>
      </c>
      <c r="B148" s="138" t="s">
        <v>113</v>
      </c>
      <c r="C148" s="138"/>
      <c r="D148" s="138"/>
      <c r="E148" s="138"/>
      <c r="F148" s="138"/>
      <c r="G148" s="138"/>
      <c r="H148" s="138"/>
      <c r="I148" s="138"/>
      <c r="J148" s="138"/>
      <c r="K148" s="139"/>
      <c r="L148" s="65">
        <v>14074</v>
      </c>
      <c r="M148" s="49">
        <v>14559</v>
      </c>
      <c r="N148" s="49">
        <v>14113</v>
      </c>
      <c r="O148" s="50">
        <v>14202</v>
      </c>
      <c r="P148" s="49">
        <v>14364</v>
      </c>
      <c r="Q148" s="49">
        <v>14333</v>
      </c>
      <c r="R148" s="49">
        <v>14326</v>
      </c>
      <c r="S148" s="49">
        <v>14195</v>
      </c>
      <c r="T148" s="71">
        <f t="shared" si="15"/>
        <v>-9.1442133184419516E-3</v>
      </c>
    </row>
    <row r="149" spans="1:20">
      <c r="A149" s="42" t="s">
        <v>114</v>
      </c>
      <c r="B149" s="138" t="s">
        <v>115</v>
      </c>
      <c r="C149" s="138"/>
      <c r="D149" s="138"/>
      <c r="E149" s="138"/>
      <c r="F149" s="138"/>
      <c r="G149" s="138"/>
      <c r="H149" s="138"/>
      <c r="I149" s="138"/>
      <c r="J149" s="138"/>
      <c r="K149" s="139"/>
      <c r="L149" s="65">
        <v>4523</v>
      </c>
      <c r="M149" s="49">
        <v>4667</v>
      </c>
      <c r="N149" s="49">
        <v>4427</v>
      </c>
      <c r="O149" s="50">
        <v>4454</v>
      </c>
      <c r="P149" s="49">
        <v>4439</v>
      </c>
      <c r="Q149" s="49">
        <v>4463</v>
      </c>
      <c r="R149" s="49">
        <v>4564</v>
      </c>
      <c r="S149" s="49">
        <v>4703</v>
      </c>
      <c r="T149" s="71">
        <f t="shared" si="15"/>
        <v>3.0455740578440027E-2</v>
      </c>
    </row>
    <row r="150" spans="1:20">
      <c r="A150" s="42" t="s">
        <v>116</v>
      </c>
      <c r="B150" s="138" t="s">
        <v>117</v>
      </c>
      <c r="C150" s="138"/>
      <c r="D150" s="138"/>
      <c r="E150" s="138"/>
      <c r="F150" s="138"/>
      <c r="G150" s="138"/>
      <c r="H150" s="138"/>
      <c r="I150" s="138"/>
      <c r="J150" s="138"/>
      <c r="K150" s="139"/>
      <c r="L150" s="48">
        <v>1642</v>
      </c>
      <c r="M150" s="49">
        <v>1777</v>
      </c>
      <c r="N150" s="49">
        <v>1811</v>
      </c>
      <c r="O150" s="50">
        <v>1870</v>
      </c>
      <c r="P150" s="49">
        <v>1949</v>
      </c>
      <c r="Q150" s="49">
        <v>1996</v>
      </c>
      <c r="R150" s="49">
        <v>2116</v>
      </c>
      <c r="S150" s="49">
        <v>2168</v>
      </c>
      <c r="T150" s="71">
        <f t="shared" si="15"/>
        <v>2.457466918714557E-2</v>
      </c>
    </row>
    <row r="151" spans="1:20">
      <c r="A151" s="42" t="s">
        <v>118</v>
      </c>
      <c r="B151" s="138" t="s">
        <v>119</v>
      </c>
      <c r="C151" s="138"/>
      <c r="D151" s="138"/>
      <c r="E151" s="138"/>
      <c r="F151" s="138"/>
      <c r="G151" s="138"/>
      <c r="H151" s="138"/>
      <c r="I151" s="138"/>
      <c r="J151" s="138"/>
      <c r="K151" s="139"/>
      <c r="L151" s="48">
        <v>2011</v>
      </c>
      <c r="M151" s="49">
        <v>2278</v>
      </c>
      <c r="N151" s="49">
        <v>2417</v>
      </c>
      <c r="O151" s="50">
        <v>2605</v>
      </c>
      <c r="P151" s="49">
        <v>2880</v>
      </c>
      <c r="Q151" s="49">
        <v>3091</v>
      </c>
      <c r="R151" s="49">
        <v>3340</v>
      </c>
      <c r="S151" s="49">
        <v>3729</v>
      </c>
      <c r="T151" s="71">
        <f t="shared" si="15"/>
        <v>0.11646706586826339</v>
      </c>
    </row>
    <row r="152" spans="1:20">
      <c r="A152" s="42" t="s">
        <v>120</v>
      </c>
      <c r="B152" s="138" t="s">
        <v>121</v>
      </c>
      <c r="C152" s="138"/>
      <c r="D152" s="138"/>
      <c r="E152" s="138"/>
      <c r="F152" s="138"/>
      <c r="G152" s="138"/>
      <c r="H152" s="138"/>
      <c r="I152" s="138"/>
      <c r="J152" s="138"/>
      <c r="K152" s="139"/>
      <c r="L152" s="48">
        <v>2559</v>
      </c>
      <c r="M152" s="49">
        <v>2575</v>
      </c>
      <c r="N152" s="49">
        <v>2605</v>
      </c>
      <c r="O152" s="50">
        <v>2696</v>
      </c>
      <c r="P152" s="49">
        <v>2748</v>
      </c>
      <c r="Q152" s="49">
        <v>2715</v>
      </c>
      <c r="R152" s="49">
        <v>2750</v>
      </c>
      <c r="S152" s="49">
        <v>2679</v>
      </c>
      <c r="T152" s="71">
        <f t="shared" si="15"/>
        <v>-2.5818181818181851E-2</v>
      </c>
    </row>
    <row r="153" spans="1:20">
      <c r="A153" s="42" t="s">
        <v>122</v>
      </c>
      <c r="B153" s="138" t="s">
        <v>123</v>
      </c>
      <c r="C153" s="138"/>
      <c r="D153" s="138"/>
      <c r="E153" s="138"/>
      <c r="F153" s="138"/>
      <c r="G153" s="138"/>
      <c r="H153" s="138"/>
      <c r="I153" s="138"/>
      <c r="J153" s="138"/>
      <c r="K153" s="139"/>
      <c r="L153" s="65">
        <v>5824</v>
      </c>
      <c r="M153" s="49">
        <v>6085</v>
      </c>
      <c r="N153" s="49">
        <v>6295</v>
      </c>
      <c r="O153" s="50">
        <v>6514</v>
      </c>
      <c r="P153" s="49">
        <v>6696</v>
      </c>
      <c r="Q153" s="49">
        <v>6849</v>
      </c>
      <c r="R153" s="49">
        <v>7077</v>
      </c>
      <c r="S153" s="49">
        <v>7358</v>
      </c>
      <c r="T153" s="71">
        <f t="shared" si="15"/>
        <v>3.9706090151194084E-2</v>
      </c>
    </row>
    <row r="154" spans="1:20">
      <c r="A154" s="42" t="s">
        <v>124</v>
      </c>
      <c r="B154" s="138" t="s">
        <v>125</v>
      </c>
      <c r="C154" s="138"/>
      <c r="D154" s="138"/>
      <c r="E154" s="138"/>
      <c r="F154" s="138"/>
      <c r="G154" s="138"/>
      <c r="H154" s="138"/>
      <c r="I154" s="138"/>
      <c r="J154" s="138"/>
      <c r="K154" s="139"/>
      <c r="L154" s="65">
        <v>7107</v>
      </c>
      <c r="M154" s="49">
        <v>7674</v>
      </c>
      <c r="N154" s="49">
        <v>7921</v>
      </c>
      <c r="O154" s="50">
        <v>8322</v>
      </c>
      <c r="P154" s="49">
        <v>8768</v>
      </c>
      <c r="Q154" s="49">
        <v>9124</v>
      </c>
      <c r="R154" s="49">
        <v>9600</v>
      </c>
      <c r="S154" s="49">
        <v>10243</v>
      </c>
      <c r="T154" s="71">
        <f t="shared" si="15"/>
        <v>6.697916666666659E-2</v>
      </c>
    </row>
    <row r="155" spans="1:20">
      <c r="A155" s="42" t="s">
        <v>126</v>
      </c>
      <c r="B155" s="138" t="s">
        <v>127</v>
      </c>
      <c r="C155" s="138"/>
      <c r="D155" s="138"/>
      <c r="E155" s="138"/>
      <c r="F155" s="138"/>
      <c r="G155" s="138"/>
      <c r="H155" s="138"/>
      <c r="I155" s="138"/>
      <c r="J155" s="138"/>
      <c r="K155" s="139"/>
      <c r="L155" s="48">
        <v>1537</v>
      </c>
      <c r="M155" s="49">
        <v>1616</v>
      </c>
      <c r="N155" s="49">
        <v>1678</v>
      </c>
      <c r="O155" s="50">
        <v>1778</v>
      </c>
      <c r="P155" s="49">
        <v>1899</v>
      </c>
      <c r="Q155" s="49">
        <v>1986</v>
      </c>
      <c r="R155" s="49">
        <v>2164</v>
      </c>
      <c r="S155" s="49">
        <v>2278</v>
      </c>
      <c r="T155" s="71">
        <f t="shared" si="15"/>
        <v>5.2680221811460148E-2</v>
      </c>
    </row>
    <row r="156" spans="1:20">
      <c r="A156" s="42" t="s">
        <v>128</v>
      </c>
      <c r="B156" s="138" t="s">
        <v>129</v>
      </c>
      <c r="C156" s="138"/>
      <c r="D156" s="138"/>
      <c r="E156" s="138"/>
      <c r="F156" s="138"/>
      <c r="G156" s="138"/>
      <c r="H156" s="138"/>
      <c r="I156" s="138"/>
      <c r="J156" s="138"/>
      <c r="K156" s="139"/>
      <c r="L156" s="48">
        <v>90</v>
      </c>
      <c r="M156" s="49">
        <v>95</v>
      </c>
      <c r="N156" s="49">
        <v>96</v>
      </c>
      <c r="O156" s="50">
        <v>96</v>
      </c>
      <c r="P156" s="49">
        <v>99</v>
      </c>
      <c r="Q156" s="49">
        <v>96</v>
      </c>
      <c r="R156" s="49">
        <v>99</v>
      </c>
      <c r="S156" s="49">
        <v>101</v>
      </c>
      <c r="T156" s="71">
        <f t="shared" si="15"/>
        <v>2.020202020202011E-2</v>
      </c>
    </row>
    <row r="157" spans="1:20">
      <c r="A157" s="42" t="s">
        <v>130</v>
      </c>
      <c r="B157" s="138" t="s">
        <v>131</v>
      </c>
      <c r="C157" s="138"/>
      <c r="D157" s="138"/>
      <c r="E157" s="138"/>
      <c r="F157" s="138"/>
      <c r="G157" s="138"/>
      <c r="H157" s="138"/>
      <c r="I157" s="138"/>
      <c r="J157" s="138"/>
      <c r="K157" s="139"/>
      <c r="L157" s="48">
        <v>1569</v>
      </c>
      <c r="M157" s="49">
        <v>1708</v>
      </c>
      <c r="N157" s="49">
        <v>1762</v>
      </c>
      <c r="O157" s="50">
        <v>2200</v>
      </c>
      <c r="P157" s="49">
        <v>2347</v>
      </c>
      <c r="Q157" s="49">
        <v>2408</v>
      </c>
      <c r="R157" s="49">
        <v>2432</v>
      </c>
      <c r="S157" s="49">
        <v>2473</v>
      </c>
      <c r="T157" s="71">
        <f t="shared" si="15"/>
        <v>1.6858552631578982E-2</v>
      </c>
    </row>
    <row r="158" spans="1:20">
      <c r="A158" s="42" t="s">
        <v>132</v>
      </c>
      <c r="B158" s="138" t="s">
        <v>133</v>
      </c>
      <c r="C158" s="138"/>
      <c r="D158" s="138"/>
      <c r="E158" s="138"/>
      <c r="F158" s="138"/>
      <c r="G158" s="138"/>
      <c r="H158" s="138"/>
      <c r="I158" s="138"/>
      <c r="J158" s="138"/>
      <c r="K158" s="139"/>
      <c r="L158" s="65">
        <v>3093</v>
      </c>
      <c r="M158" s="49">
        <v>3398</v>
      </c>
      <c r="N158" s="49">
        <v>3635</v>
      </c>
      <c r="O158" s="50">
        <v>3960</v>
      </c>
      <c r="P158" s="49">
        <v>4225</v>
      </c>
      <c r="Q158" s="49">
        <v>4441</v>
      </c>
      <c r="R158" s="49">
        <v>4702</v>
      </c>
      <c r="S158" s="49">
        <v>4959</v>
      </c>
      <c r="T158" s="71">
        <f t="shared" si="15"/>
        <v>5.465759251382396E-2</v>
      </c>
    </row>
    <row r="159" spans="1:20">
      <c r="A159" s="42" t="s">
        <v>134</v>
      </c>
      <c r="B159" s="138" t="s">
        <v>135</v>
      </c>
      <c r="C159" s="138"/>
      <c r="D159" s="138"/>
      <c r="E159" s="138"/>
      <c r="F159" s="138"/>
      <c r="G159" s="138"/>
      <c r="H159" s="138"/>
      <c r="I159" s="138"/>
      <c r="J159" s="138"/>
      <c r="K159" s="139"/>
      <c r="L159" s="48">
        <v>993</v>
      </c>
      <c r="M159" s="49">
        <v>1017</v>
      </c>
      <c r="N159" s="49">
        <v>1000</v>
      </c>
      <c r="O159" s="50">
        <v>1031</v>
      </c>
      <c r="P159" s="49">
        <v>1059</v>
      </c>
      <c r="Q159" s="49">
        <v>1092</v>
      </c>
      <c r="R159" s="49">
        <v>1138</v>
      </c>
      <c r="S159" s="49">
        <v>1188</v>
      </c>
      <c r="T159" s="71">
        <f t="shared" si="15"/>
        <v>4.393673110720564E-2</v>
      </c>
    </row>
    <row r="160" spans="1:20">
      <c r="A160" s="42" t="s">
        <v>136</v>
      </c>
      <c r="B160" s="138" t="s">
        <v>137</v>
      </c>
      <c r="C160" s="138"/>
      <c r="D160" s="138"/>
      <c r="E160" s="138"/>
      <c r="F160" s="138"/>
      <c r="G160" s="138"/>
      <c r="H160" s="138"/>
      <c r="I160" s="138"/>
      <c r="J160" s="138"/>
      <c r="K160" s="139"/>
      <c r="L160" s="48">
        <v>3617</v>
      </c>
      <c r="M160" s="49">
        <v>3787</v>
      </c>
      <c r="N160" s="49">
        <v>3814</v>
      </c>
      <c r="O160" s="50">
        <v>3895</v>
      </c>
      <c r="P160" s="49">
        <v>3993</v>
      </c>
      <c r="Q160" s="49">
        <v>4120</v>
      </c>
      <c r="R160" s="49">
        <v>4258</v>
      </c>
      <c r="S160" s="49">
        <v>4285</v>
      </c>
      <c r="T160" s="71">
        <f t="shared" si="15"/>
        <v>6.3410051667449618E-3</v>
      </c>
    </row>
    <row r="161" spans="1:21">
      <c r="A161" s="43" t="s">
        <v>138</v>
      </c>
      <c r="B161" s="160" t="s">
        <v>139</v>
      </c>
      <c r="C161" s="160"/>
      <c r="D161" s="160"/>
      <c r="E161" s="160"/>
      <c r="F161" s="160"/>
      <c r="G161" s="160"/>
      <c r="H161" s="160"/>
      <c r="I161" s="160"/>
      <c r="J161" s="160"/>
      <c r="K161" s="161"/>
      <c r="L161" s="48">
        <v>8</v>
      </c>
      <c r="M161" s="49">
        <v>8</v>
      </c>
      <c r="N161" s="49">
        <v>8</v>
      </c>
      <c r="O161" s="50">
        <v>8</v>
      </c>
      <c r="P161" s="49">
        <v>8</v>
      </c>
      <c r="Q161" s="49">
        <v>8</v>
      </c>
      <c r="R161" s="49">
        <v>9</v>
      </c>
      <c r="S161" s="49">
        <v>9</v>
      </c>
      <c r="T161" s="71">
        <f t="shared" si="15"/>
        <v>0</v>
      </c>
    </row>
    <row r="162" spans="1:21" s="6" customFormat="1">
      <c r="A162" s="147" t="s">
        <v>153</v>
      </c>
      <c r="B162" s="147"/>
      <c r="C162" s="147"/>
      <c r="D162" s="147"/>
      <c r="E162" s="147"/>
      <c r="F162" s="147"/>
      <c r="G162" s="147"/>
      <c r="H162" s="147"/>
      <c r="I162" s="32"/>
      <c r="J162" s="32"/>
      <c r="K162" s="32"/>
      <c r="L162" s="33"/>
      <c r="M162" s="34"/>
      <c r="N162" s="34"/>
      <c r="O162" s="35"/>
      <c r="P162" s="36"/>
      <c r="Q162" s="36"/>
    </row>
    <row r="163" spans="1:21">
      <c r="I163" s="9"/>
      <c r="P163" s="3"/>
      <c r="Q163" s="3"/>
    </row>
    <row r="164" spans="1:21" ht="15.75">
      <c r="A164" s="163" t="s">
        <v>187</v>
      </c>
      <c r="B164" s="163"/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  <c r="M164" s="163"/>
      <c r="N164" s="163"/>
      <c r="O164" s="163"/>
      <c r="P164" s="163"/>
      <c r="Q164" s="163"/>
      <c r="R164" s="163"/>
    </row>
    <row r="165" spans="1:21">
      <c r="I165" s="9"/>
      <c r="K165" s="191"/>
      <c r="L165" s="191"/>
      <c r="M165" s="191"/>
      <c r="N165" s="191"/>
      <c r="O165" s="191"/>
      <c r="P165" s="192"/>
      <c r="Q165" s="192"/>
      <c r="R165" s="191"/>
      <c r="S165" s="191"/>
      <c r="T165" s="191"/>
      <c r="U165" s="191"/>
    </row>
    <row r="166" spans="1:21">
      <c r="I166" s="9"/>
      <c r="K166" s="72" t="s">
        <v>161</v>
      </c>
      <c r="L166" s="73">
        <f>L141-(L142+L143+L145+L146+L150+L151+L152+L155+L156+L157+L159+L160+L161)</f>
        <v>47759</v>
      </c>
      <c r="M166" s="73">
        <f t="shared" ref="M166:O166" si="16">M141-(M142+M143+M145+M146+M150+M151+M152+M155+M156+M157+M159+M160+M161)</f>
        <v>49775</v>
      </c>
      <c r="N166" s="73">
        <f t="shared" si="16"/>
        <v>49563</v>
      </c>
      <c r="O166" s="73">
        <f t="shared" si="16"/>
        <v>50886</v>
      </c>
      <c r="P166" s="73">
        <f>P141-(P142+P143+P145+P146+P150+P151+P152+P155+P156+P157+P159+P160+P161)</f>
        <v>52188</v>
      </c>
      <c r="Q166" s="73">
        <f>Q141-(Q142+Q143+Q145+Q146+Q150+Q151+Q152+Q155+Q156+Q157+Q159+Q160+Q161)</f>
        <v>52936</v>
      </c>
      <c r="R166" s="73">
        <f>R141-(R142+R143+R145+R146+R150+R151+R152+R155+R156+R157+R159+R160+R161)</f>
        <v>54366</v>
      </c>
      <c r="S166" s="73">
        <f>S141-(S142+S143+S145+S146+S150+S151+S152+S155+S156+S157+S159+S160+S161)</f>
        <v>55854</v>
      </c>
      <c r="T166" s="191"/>
      <c r="U166" s="191"/>
    </row>
    <row r="167" spans="1:21">
      <c r="I167" s="9"/>
      <c r="K167" s="191"/>
      <c r="L167" s="193"/>
      <c r="M167" s="191"/>
      <c r="N167" s="191"/>
      <c r="O167" s="191"/>
      <c r="P167" s="192"/>
      <c r="Q167" s="192"/>
      <c r="R167" s="191"/>
      <c r="S167" s="191"/>
      <c r="T167" s="191"/>
      <c r="U167" s="191"/>
    </row>
    <row r="168" spans="1:21">
      <c r="I168" s="9"/>
      <c r="K168" s="191"/>
      <c r="L168" s="191"/>
      <c r="M168" s="191"/>
      <c r="N168" s="191"/>
      <c r="O168" s="191"/>
      <c r="P168" s="192"/>
      <c r="Q168" s="192"/>
      <c r="R168" s="191"/>
      <c r="S168" s="191"/>
      <c r="T168" s="191"/>
      <c r="U168" s="191"/>
    </row>
    <row r="169" spans="1:21">
      <c r="I169" s="9"/>
      <c r="K169" s="191"/>
      <c r="L169" s="191"/>
      <c r="M169" s="191"/>
      <c r="N169" s="191"/>
      <c r="O169" s="191"/>
      <c r="P169" s="192"/>
      <c r="Q169" s="192"/>
      <c r="R169" s="191"/>
      <c r="S169" s="191"/>
      <c r="T169" s="191"/>
      <c r="U169" s="191"/>
    </row>
    <row r="170" spans="1:21">
      <c r="I170" s="9"/>
      <c r="P170" s="3"/>
      <c r="Q170" s="3"/>
    </row>
    <row r="171" spans="1:21">
      <c r="I171" s="9"/>
      <c r="P171" s="3"/>
      <c r="Q171" s="3"/>
    </row>
    <row r="172" spans="1:21">
      <c r="I172" s="9"/>
      <c r="P172" s="3"/>
      <c r="Q172" s="3"/>
    </row>
    <row r="173" spans="1:21">
      <c r="I173" s="9"/>
      <c r="P173" s="3"/>
      <c r="Q173" s="3"/>
    </row>
    <row r="174" spans="1:21">
      <c r="I174" s="9"/>
      <c r="P174" s="3"/>
      <c r="Q174" s="3"/>
    </row>
    <row r="175" spans="1:21">
      <c r="I175" s="9"/>
      <c r="P175" s="3"/>
      <c r="Q175" s="3"/>
    </row>
    <row r="176" spans="1:21">
      <c r="I176" s="9"/>
      <c r="P176" s="3"/>
      <c r="Q176" s="3"/>
    </row>
    <row r="177" spans="9:17">
      <c r="I177" s="9"/>
      <c r="P177" s="3"/>
      <c r="Q177" s="3"/>
    </row>
    <row r="178" spans="9:17">
      <c r="I178" s="9"/>
      <c r="P178" s="3"/>
      <c r="Q178" s="3"/>
    </row>
    <row r="179" spans="9:17">
      <c r="I179" s="9"/>
      <c r="P179" s="3"/>
      <c r="Q179" s="3"/>
    </row>
    <row r="180" spans="9:17">
      <c r="I180" s="9"/>
      <c r="P180" s="3"/>
      <c r="Q180" s="3"/>
    </row>
    <row r="181" spans="9:17">
      <c r="I181" s="9"/>
      <c r="P181" s="3"/>
      <c r="Q181" s="3"/>
    </row>
    <row r="182" spans="9:17">
      <c r="I182" s="9"/>
      <c r="P182" s="3"/>
      <c r="Q182" s="3"/>
    </row>
    <row r="183" spans="9:17">
      <c r="I183" s="9"/>
      <c r="P183" s="3"/>
      <c r="Q183" s="3"/>
    </row>
    <row r="184" spans="9:17">
      <c r="I184" s="9"/>
      <c r="P184" s="3"/>
      <c r="Q184" s="3"/>
    </row>
    <row r="185" spans="9:17">
      <c r="I185" s="9"/>
      <c r="P185" s="3"/>
      <c r="Q185" s="3"/>
    </row>
    <row r="186" spans="9:17">
      <c r="I186" s="9"/>
      <c r="P186" s="3"/>
      <c r="Q186" s="3"/>
    </row>
    <row r="187" spans="9:17">
      <c r="I187" s="9"/>
      <c r="P187" s="3"/>
      <c r="Q187" s="3"/>
    </row>
    <row r="188" spans="9:17">
      <c r="I188" s="9"/>
      <c r="P188" s="3"/>
      <c r="Q188" s="3"/>
    </row>
    <row r="189" spans="9:17">
      <c r="I189" s="9"/>
      <c r="P189" s="3"/>
      <c r="Q189" s="3"/>
    </row>
    <row r="190" spans="9:17">
      <c r="I190" s="9"/>
      <c r="P190" s="3"/>
      <c r="Q190" s="3"/>
    </row>
    <row r="191" spans="9:17">
      <c r="I191" s="9"/>
      <c r="P191" s="3"/>
      <c r="Q191" s="3"/>
    </row>
    <row r="192" spans="9:17">
      <c r="I192" s="9"/>
      <c r="P192" s="3"/>
      <c r="Q192" s="3"/>
    </row>
    <row r="193" spans="9:17">
      <c r="I193" s="9"/>
      <c r="P193" s="3"/>
      <c r="Q193" s="3"/>
    </row>
    <row r="194" spans="9:17">
      <c r="I194" s="9"/>
      <c r="P194" s="3"/>
      <c r="Q194" s="3"/>
    </row>
    <row r="195" spans="9:17">
      <c r="I195" s="9"/>
      <c r="P195" s="3"/>
      <c r="Q195" s="3"/>
    </row>
    <row r="196" spans="9:17">
      <c r="I196" s="9"/>
      <c r="P196" s="3"/>
      <c r="Q196" s="3"/>
    </row>
    <row r="197" spans="9:17">
      <c r="I197" s="9"/>
      <c r="P197" s="3"/>
      <c r="Q197" s="3"/>
    </row>
    <row r="198" spans="9:17">
      <c r="I198" s="9"/>
      <c r="P198" s="3"/>
      <c r="Q198" s="3"/>
    </row>
    <row r="199" spans="9:17">
      <c r="I199" s="9"/>
      <c r="P199" s="3"/>
      <c r="Q199" s="3"/>
    </row>
    <row r="200" spans="9:17">
      <c r="I200" s="9"/>
      <c r="P200" s="3"/>
      <c r="Q200" s="3"/>
    </row>
    <row r="201" spans="9:17">
      <c r="I201" s="9"/>
      <c r="P201" s="3"/>
      <c r="Q201" s="3"/>
    </row>
    <row r="202" spans="9:17">
      <c r="I202" s="9"/>
      <c r="P202" s="3"/>
      <c r="Q202" s="3"/>
    </row>
    <row r="203" spans="9:17">
      <c r="I203" s="9"/>
      <c r="P203" s="3"/>
      <c r="Q203" s="3"/>
    </row>
    <row r="204" spans="9:17">
      <c r="I204" s="9"/>
      <c r="P204" s="3"/>
      <c r="Q204" s="3"/>
    </row>
    <row r="205" spans="9:17">
      <c r="I205" s="9"/>
      <c r="P205" s="3"/>
      <c r="Q205" s="3"/>
    </row>
    <row r="206" spans="9:17">
      <c r="I206" s="9"/>
      <c r="P206" s="3"/>
      <c r="Q206" s="3"/>
    </row>
    <row r="207" spans="9:17">
      <c r="I207" s="9"/>
      <c r="P207" s="3"/>
      <c r="Q207" s="3"/>
    </row>
    <row r="208" spans="9:17">
      <c r="I208" s="9"/>
      <c r="P208" s="3"/>
      <c r="Q208" s="3"/>
    </row>
    <row r="209" spans="1:17">
      <c r="I209" s="9"/>
      <c r="P209" s="3"/>
      <c r="Q209" s="3"/>
    </row>
    <row r="210" spans="1:17">
      <c r="I210" s="9"/>
      <c r="P210" s="3"/>
      <c r="Q210" s="3"/>
    </row>
    <row r="211" spans="1:17">
      <c r="I211" s="9"/>
      <c r="P211" s="3"/>
      <c r="Q211" s="3"/>
    </row>
    <row r="212" spans="1:17">
      <c r="I212" s="9"/>
      <c r="P212" s="3"/>
      <c r="Q212" s="3"/>
    </row>
    <row r="213" spans="1:17">
      <c r="A213" s="63"/>
      <c r="B213" s="63"/>
      <c r="C213" s="63"/>
      <c r="D213" s="63"/>
      <c r="E213" s="63"/>
      <c r="F213" s="63"/>
      <c r="G213" s="63"/>
      <c r="H213" s="63"/>
      <c r="I213" s="9"/>
      <c r="P213" s="3"/>
      <c r="Q213" s="3"/>
    </row>
    <row r="214" spans="1:17">
      <c r="A214" s="63"/>
      <c r="B214" s="63"/>
      <c r="C214" s="63"/>
      <c r="D214" s="63"/>
      <c r="E214" s="63"/>
      <c r="F214" s="63"/>
      <c r="G214" s="63"/>
      <c r="H214" s="63"/>
      <c r="I214" s="9"/>
      <c r="P214" s="3"/>
      <c r="Q214" s="3"/>
    </row>
    <row r="215" spans="1:17">
      <c r="A215" s="63"/>
      <c r="B215" s="63"/>
      <c r="C215" s="63"/>
      <c r="D215" s="63"/>
      <c r="E215" s="63"/>
      <c r="F215" s="63"/>
      <c r="G215" s="63"/>
      <c r="H215" s="63"/>
      <c r="I215" s="9"/>
      <c r="P215" s="3"/>
      <c r="Q215" s="3"/>
    </row>
    <row r="216" spans="1:17">
      <c r="A216" s="158" t="s">
        <v>153</v>
      </c>
      <c r="B216" s="158"/>
      <c r="C216" s="158"/>
      <c r="D216" s="158"/>
      <c r="E216" s="158"/>
      <c r="F216" s="158"/>
      <c r="G216" s="158"/>
      <c r="H216" s="158"/>
      <c r="I216" s="9"/>
      <c r="P216" s="3"/>
      <c r="Q216" s="3"/>
    </row>
    <row r="217" spans="1:17">
      <c r="I217" s="9"/>
      <c r="P217" s="3"/>
      <c r="Q217" s="3"/>
    </row>
    <row r="218" spans="1:17" ht="15" customHeight="1">
      <c r="A218" s="170" t="s">
        <v>173</v>
      </c>
      <c r="B218" s="170"/>
      <c r="C218" s="170"/>
      <c r="D218" s="170"/>
      <c r="E218" s="170"/>
      <c r="F218" s="170"/>
      <c r="G218" s="170"/>
      <c r="H218" s="170"/>
      <c r="I218" s="170"/>
      <c r="J218" s="170"/>
      <c r="K218" s="170"/>
      <c r="L218" s="170"/>
      <c r="M218" s="170"/>
      <c r="N218" s="170"/>
      <c r="O218" s="170"/>
      <c r="P218" s="170"/>
      <c r="Q218" s="170"/>
    </row>
    <row r="219" spans="1:17" ht="27" customHeight="1">
      <c r="A219" s="124" t="s">
        <v>14</v>
      </c>
      <c r="B219" s="121">
        <v>2001</v>
      </c>
      <c r="C219" s="121">
        <v>2002</v>
      </c>
      <c r="D219" s="121">
        <v>2003</v>
      </c>
      <c r="E219" s="121">
        <v>2004</v>
      </c>
      <c r="F219" s="121">
        <v>2005</v>
      </c>
      <c r="G219" s="121">
        <v>2006</v>
      </c>
      <c r="H219" s="121">
        <v>2007</v>
      </c>
      <c r="I219" s="121">
        <v>2008</v>
      </c>
      <c r="J219" s="121">
        <v>2009</v>
      </c>
      <c r="K219" s="107">
        <v>2010</v>
      </c>
      <c r="L219" s="107">
        <v>2011</v>
      </c>
      <c r="M219" s="107">
        <v>2012</v>
      </c>
      <c r="N219" s="107">
        <v>2013</v>
      </c>
      <c r="O219" s="107">
        <v>2014</v>
      </c>
      <c r="P219" s="107">
        <v>2015</v>
      </c>
      <c r="Q219" s="107" t="s">
        <v>160</v>
      </c>
    </row>
    <row r="220" spans="1:17" s="6" customFormat="1" ht="26.25" customHeight="1">
      <c r="A220" s="126" t="s">
        <v>15</v>
      </c>
      <c r="B220" s="125">
        <v>579.20000000000005</v>
      </c>
      <c r="C220" s="125">
        <v>570.9</v>
      </c>
      <c r="D220" s="125">
        <v>567.79999999999995</v>
      </c>
      <c r="E220" s="125">
        <v>748.3</v>
      </c>
      <c r="F220" s="125">
        <v>1578.7</v>
      </c>
      <c r="G220" s="125">
        <v>1803.3</v>
      </c>
      <c r="H220" s="125">
        <v>1961</v>
      </c>
      <c r="I220" s="125">
        <v>3784.3</v>
      </c>
      <c r="J220" s="125">
        <v>5803.7</v>
      </c>
      <c r="K220" s="125">
        <v>3608.6</v>
      </c>
      <c r="L220" s="125">
        <v>3264.1</v>
      </c>
      <c r="M220" s="125">
        <v>3124.2</v>
      </c>
      <c r="N220" s="125">
        <v>3128.3</v>
      </c>
      <c r="O220" s="125">
        <v>3367</v>
      </c>
      <c r="P220" s="195" t="s">
        <v>31</v>
      </c>
      <c r="Q220" s="17">
        <f t="shared" ref="Q220:Q227" si="17">(O220/N220)*100</f>
        <v>107.63034235846945</v>
      </c>
    </row>
    <row r="221" spans="1:17" s="6" customFormat="1" ht="26.25" customHeight="1">
      <c r="A221" s="126" t="s">
        <v>16</v>
      </c>
      <c r="B221" s="125">
        <v>306.39999999999998</v>
      </c>
      <c r="C221" s="125">
        <v>285.39999999999998</v>
      </c>
      <c r="D221" s="125">
        <v>243.9</v>
      </c>
      <c r="E221" s="125">
        <v>325.89999999999998</v>
      </c>
      <c r="F221" s="125">
        <v>805.7</v>
      </c>
      <c r="G221" s="125">
        <v>1007.8</v>
      </c>
      <c r="H221" s="125">
        <v>1074.5</v>
      </c>
      <c r="I221" s="125">
        <v>1840.5</v>
      </c>
      <c r="J221" s="125">
        <v>2262.6</v>
      </c>
      <c r="K221" s="125">
        <v>1648.3</v>
      </c>
      <c r="L221" s="125">
        <v>1615.9</v>
      </c>
      <c r="M221" s="125">
        <v>1829.7</v>
      </c>
      <c r="N221" s="125">
        <v>1803.7</v>
      </c>
      <c r="O221" s="125">
        <v>1955.6</v>
      </c>
      <c r="P221" s="195" t="s">
        <v>31</v>
      </c>
      <c r="Q221" s="17">
        <f t="shared" si="17"/>
        <v>108.42157786771635</v>
      </c>
    </row>
    <row r="222" spans="1:17" s="6" customFormat="1" ht="26.25" customHeight="1">
      <c r="A222" s="127" t="s">
        <v>17</v>
      </c>
      <c r="B222" s="125">
        <v>201.4</v>
      </c>
      <c r="C222" s="125">
        <v>231.1</v>
      </c>
      <c r="D222" s="125">
        <v>265.39999999999998</v>
      </c>
      <c r="E222" s="125">
        <v>351.4</v>
      </c>
      <c r="F222" s="125">
        <v>603.20000000000005</v>
      </c>
      <c r="G222" s="125">
        <v>592.70000000000005</v>
      </c>
      <c r="H222" s="125">
        <v>730.3</v>
      </c>
      <c r="I222" s="125">
        <v>1568.4</v>
      </c>
      <c r="J222" s="125">
        <v>3081</v>
      </c>
      <c r="K222" s="125">
        <v>1391.8</v>
      </c>
      <c r="L222" s="125">
        <v>934.8</v>
      </c>
      <c r="M222" s="125">
        <v>914.3</v>
      </c>
      <c r="N222" s="125">
        <v>937.8</v>
      </c>
      <c r="O222" s="125">
        <v>658.3</v>
      </c>
      <c r="P222" s="195" t="s">
        <v>31</v>
      </c>
      <c r="Q222" s="17">
        <f t="shared" si="17"/>
        <v>70.196203881424609</v>
      </c>
    </row>
    <row r="223" spans="1:17" s="6" customFormat="1" ht="26.25" customHeight="1">
      <c r="A223" s="126" t="s">
        <v>18</v>
      </c>
      <c r="B223" s="125">
        <v>64.400000000000006</v>
      </c>
      <c r="C223" s="125">
        <v>48.1</v>
      </c>
      <c r="D223" s="125">
        <v>57.2</v>
      </c>
      <c r="E223" s="125">
        <v>69.900000000000006</v>
      </c>
      <c r="F223" s="125">
        <v>167.7</v>
      </c>
      <c r="G223" s="125">
        <v>191.3</v>
      </c>
      <c r="H223" s="125">
        <v>153.30000000000001</v>
      </c>
      <c r="I223" s="125">
        <v>349.3</v>
      </c>
      <c r="J223" s="125">
        <v>275.10000000000002</v>
      </c>
      <c r="K223" s="125">
        <v>456.9</v>
      </c>
      <c r="L223" s="125">
        <v>660.3</v>
      </c>
      <c r="M223" s="125">
        <v>345.8</v>
      </c>
      <c r="N223" s="125">
        <v>333</v>
      </c>
      <c r="O223" s="125">
        <v>670.6</v>
      </c>
      <c r="P223" s="195" t="s">
        <v>31</v>
      </c>
      <c r="Q223" s="17">
        <f t="shared" si="17"/>
        <v>201.3813813813814</v>
      </c>
    </row>
    <row r="224" spans="1:17" s="6" customFormat="1" ht="26.25" customHeight="1">
      <c r="A224" s="127" t="s">
        <v>19</v>
      </c>
      <c r="B224" s="125">
        <v>83.7</v>
      </c>
      <c r="C224" s="125">
        <v>94.6</v>
      </c>
      <c r="D224" s="125">
        <v>125.1</v>
      </c>
      <c r="E224" s="125">
        <v>186.1</v>
      </c>
      <c r="F224" s="125">
        <v>277.89999999999998</v>
      </c>
      <c r="G224" s="125">
        <v>340.4</v>
      </c>
      <c r="H224" s="125">
        <v>261.3</v>
      </c>
      <c r="I224" s="125">
        <v>311.60000000000002</v>
      </c>
      <c r="J224" s="125">
        <v>432.4</v>
      </c>
      <c r="K224" s="125">
        <v>446.6</v>
      </c>
      <c r="L224" s="125">
        <v>322.8</v>
      </c>
      <c r="M224" s="125">
        <v>417.7</v>
      </c>
      <c r="N224" s="125">
        <v>509.5</v>
      </c>
      <c r="O224" s="125">
        <v>450.7</v>
      </c>
      <c r="P224" s="195" t="s">
        <v>31</v>
      </c>
      <c r="Q224" s="17">
        <f t="shared" si="17"/>
        <v>88.459273797841021</v>
      </c>
    </row>
    <row r="225" spans="1:19" s="6" customFormat="1" ht="26.25" customHeight="1">
      <c r="A225" s="126" t="s">
        <v>16</v>
      </c>
      <c r="B225" s="125">
        <v>17.899999999999999</v>
      </c>
      <c r="C225" s="125">
        <v>17</v>
      </c>
      <c r="D225" s="125">
        <v>15.5</v>
      </c>
      <c r="E225" s="125">
        <v>28.4</v>
      </c>
      <c r="F225" s="125">
        <v>93.1</v>
      </c>
      <c r="G225" s="125">
        <v>140.1</v>
      </c>
      <c r="H225" s="125">
        <v>82.3</v>
      </c>
      <c r="I225" s="125">
        <v>124.9</v>
      </c>
      <c r="J225" s="125">
        <v>263.3</v>
      </c>
      <c r="K225" s="125">
        <v>267.89999999999998</v>
      </c>
      <c r="L225" s="125">
        <v>69.900000000000006</v>
      </c>
      <c r="M225" s="125">
        <v>95.9</v>
      </c>
      <c r="N225" s="125">
        <v>71.2</v>
      </c>
      <c r="O225" s="125">
        <v>109.8</v>
      </c>
      <c r="P225" s="195" t="s">
        <v>31</v>
      </c>
      <c r="Q225" s="17">
        <f t="shared" si="17"/>
        <v>154.2134831460674</v>
      </c>
    </row>
    <row r="226" spans="1:19" s="6" customFormat="1" ht="26.25" customHeight="1">
      <c r="A226" s="127" t="s">
        <v>17</v>
      </c>
      <c r="B226" s="125">
        <v>54.2</v>
      </c>
      <c r="C226" s="125">
        <v>67.599999999999994</v>
      </c>
      <c r="D226" s="125">
        <v>95.5</v>
      </c>
      <c r="E226" s="125">
        <v>140.19999999999999</v>
      </c>
      <c r="F226" s="125">
        <v>85.7</v>
      </c>
      <c r="G226" s="125">
        <v>106.7</v>
      </c>
      <c r="H226" s="125">
        <v>158.1</v>
      </c>
      <c r="I226" s="125">
        <v>155.19999999999999</v>
      </c>
      <c r="J226" s="125">
        <v>126.8</v>
      </c>
      <c r="K226" s="125">
        <v>159</v>
      </c>
      <c r="L226" s="125">
        <v>228.4</v>
      </c>
      <c r="M226" s="125">
        <v>145</v>
      </c>
      <c r="N226" s="125">
        <v>201.2</v>
      </c>
      <c r="O226" s="125">
        <v>112</v>
      </c>
      <c r="P226" s="195" t="s">
        <v>31</v>
      </c>
      <c r="Q226" s="17">
        <f t="shared" si="17"/>
        <v>55.666003976143145</v>
      </c>
    </row>
    <row r="227" spans="1:19" s="6" customFormat="1" ht="26.25" customHeight="1">
      <c r="A227" s="126" t="s">
        <v>18</v>
      </c>
      <c r="B227" s="125">
        <v>8.8000000000000007</v>
      </c>
      <c r="C227" s="125">
        <v>8.6</v>
      </c>
      <c r="D227" s="125">
        <v>13.9</v>
      </c>
      <c r="E227" s="125">
        <v>17.2</v>
      </c>
      <c r="F227" s="125">
        <v>98.2</v>
      </c>
      <c r="G227" s="125">
        <v>86.2</v>
      </c>
      <c r="H227" s="125">
        <v>20.8</v>
      </c>
      <c r="I227" s="125">
        <v>31.3</v>
      </c>
      <c r="J227" s="125">
        <v>23.6</v>
      </c>
      <c r="K227" s="125">
        <v>18.5</v>
      </c>
      <c r="L227" s="125">
        <v>19</v>
      </c>
      <c r="M227" s="125">
        <v>175.6</v>
      </c>
      <c r="N227" s="125">
        <v>228.9</v>
      </c>
      <c r="O227" s="125">
        <v>226.8</v>
      </c>
      <c r="P227" s="195" t="s">
        <v>31</v>
      </c>
      <c r="Q227" s="17">
        <f t="shared" si="17"/>
        <v>99.082568807339456</v>
      </c>
    </row>
    <row r="228" spans="1:19">
      <c r="A228" s="10" t="s">
        <v>162</v>
      </c>
    </row>
    <row r="230" spans="1:19" ht="21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</row>
    <row r="231" spans="1:19" s="6" customFormat="1" ht="16.5" customHeight="1">
      <c r="A231" s="203" t="s">
        <v>194</v>
      </c>
      <c r="B231" s="203"/>
      <c r="C231" s="203"/>
      <c r="D231" s="203"/>
      <c r="E231" s="203"/>
      <c r="F231" s="203"/>
      <c r="G231" s="203"/>
      <c r="H231" s="203"/>
      <c r="I231" s="203"/>
      <c r="J231" s="203"/>
      <c r="K231" s="203"/>
      <c r="L231" s="203"/>
      <c r="M231" s="203"/>
      <c r="N231" s="203"/>
      <c r="O231" s="203"/>
      <c r="P231" s="203"/>
      <c r="Q231" s="203"/>
      <c r="R231" s="203"/>
    </row>
    <row r="232" spans="1:19" ht="34.5" customHeight="1">
      <c r="A232" s="124" t="s">
        <v>20</v>
      </c>
      <c r="B232" s="124">
        <v>1998</v>
      </c>
      <c r="C232" s="124">
        <v>1999</v>
      </c>
      <c r="D232" s="124">
        <v>2000</v>
      </c>
      <c r="E232" s="124">
        <v>2001</v>
      </c>
      <c r="F232" s="124">
        <v>2002</v>
      </c>
      <c r="G232" s="124">
        <v>2003</v>
      </c>
      <c r="H232" s="124">
        <v>2004</v>
      </c>
      <c r="I232" s="124">
        <v>2005</v>
      </c>
      <c r="J232" s="124">
        <v>2006</v>
      </c>
      <c r="K232" s="124">
        <v>2007</v>
      </c>
      <c r="L232" s="124">
        <v>2008</v>
      </c>
      <c r="M232" s="124">
        <v>2009</v>
      </c>
      <c r="N232" s="124" t="s">
        <v>157</v>
      </c>
      <c r="O232" s="124">
        <v>2011</v>
      </c>
      <c r="P232" s="124">
        <v>2012</v>
      </c>
      <c r="Q232" s="124">
        <v>2013</v>
      </c>
      <c r="R232" s="124">
        <v>2014</v>
      </c>
      <c r="S232" s="107" t="s">
        <v>168</v>
      </c>
    </row>
    <row r="233" spans="1:19" s="6" customFormat="1" ht="21" customHeight="1">
      <c r="A233" s="78" t="s">
        <v>21</v>
      </c>
      <c r="B233" s="77">
        <v>40143</v>
      </c>
      <c r="C233" s="77">
        <v>48217</v>
      </c>
      <c r="D233" s="49">
        <v>54128</v>
      </c>
      <c r="E233" s="49">
        <v>55903</v>
      </c>
      <c r="F233" s="49">
        <v>59216</v>
      </c>
      <c r="G233" s="49">
        <v>61904</v>
      </c>
      <c r="H233" s="49">
        <v>66460</v>
      </c>
      <c r="I233" s="49">
        <v>72765</v>
      </c>
      <c r="J233" s="49">
        <v>79277</v>
      </c>
      <c r="K233" s="49">
        <v>89385</v>
      </c>
      <c r="L233" s="49">
        <v>93669</v>
      </c>
      <c r="M233" s="49">
        <v>103209</v>
      </c>
      <c r="N233" s="49">
        <v>110555</v>
      </c>
      <c r="O233" s="49">
        <v>117428</v>
      </c>
      <c r="P233" s="49">
        <v>123226</v>
      </c>
      <c r="Q233" s="49">
        <v>127006</v>
      </c>
      <c r="R233" s="49">
        <v>130908</v>
      </c>
      <c r="S233" s="79">
        <f>R233/Q233-1</f>
        <v>3.0722957970489517E-2</v>
      </c>
    </row>
    <row r="234" spans="1:19" s="6" customFormat="1" ht="21" customHeight="1">
      <c r="A234" s="78" t="s">
        <v>22</v>
      </c>
      <c r="B234" s="77">
        <v>28935</v>
      </c>
      <c r="C234" s="77">
        <v>32796</v>
      </c>
      <c r="D234" s="49">
        <v>38328</v>
      </c>
      <c r="E234" s="49">
        <v>39438</v>
      </c>
      <c r="F234" s="49">
        <v>41049</v>
      </c>
      <c r="G234" s="49">
        <v>42492</v>
      </c>
      <c r="H234" s="49">
        <v>47929</v>
      </c>
      <c r="I234" s="49">
        <v>52001</v>
      </c>
      <c r="J234" s="49">
        <v>54960</v>
      </c>
      <c r="K234" s="49">
        <v>61883</v>
      </c>
      <c r="L234" s="49">
        <v>66328</v>
      </c>
      <c r="M234" s="49">
        <v>71082</v>
      </c>
      <c r="N234" s="49">
        <v>74034</v>
      </c>
      <c r="O234" s="49">
        <v>78700</v>
      </c>
      <c r="P234" s="49">
        <v>82962</v>
      </c>
      <c r="Q234" s="49">
        <v>86422</v>
      </c>
      <c r="R234" s="49">
        <v>88983</v>
      </c>
      <c r="S234" s="79">
        <f t="shared" ref="S234:S241" si="18">R234/Q234-1</f>
        <v>2.9633658096318127E-2</v>
      </c>
    </row>
    <row r="235" spans="1:19" s="6" customFormat="1" ht="21" customHeight="1">
      <c r="A235" s="78" t="s">
        <v>23</v>
      </c>
      <c r="B235" s="77">
        <v>23056</v>
      </c>
      <c r="C235" s="77">
        <v>26330</v>
      </c>
      <c r="D235" s="80">
        <v>30261</v>
      </c>
      <c r="E235" s="49">
        <v>29608</v>
      </c>
      <c r="F235" s="49">
        <v>31396</v>
      </c>
      <c r="G235" s="49">
        <v>33573</v>
      </c>
      <c r="H235" s="49">
        <v>37584</v>
      </c>
      <c r="I235" s="49">
        <v>39754</v>
      </c>
      <c r="J235" s="49">
        <v>44900</v>
      </c>
      <c r="K235" s="49">
        <v>49791</v>
      </c>
      <c r="L235" s="49">
        <v>52412</v>
      </c>
      <c r="M235" s="49">
        <v>55343</v>
      </c>
      <c r="N235" s="49">
        <v>58542</v>
      </c>
      <c r="O235" s="49">
        <v>63438</v>
      </c>
      <c r="P235" s="49">
        <v>65730</v>
      </c>
      <c r="Q235" s="49">
        <v>69038</v>
      </c>
      <c r="R235" s="49">
        <v>72318</v>
      </c>
      <c r="S235" s="79">
        <f t="shared" si="18"/>
        <v>4.7510066919667526E-2</v>
      </c>
    </row>
    <row r="236" spans="1:19" s="6" customFormat="1" ht="21" customHeight="1">
      <c r="A236" s="128" t="s">
        <v>24</v>
      </c>
      <c r="B236" s="129">
        <v>20496</v>
      </c>
      <c r="C236" s="129">
        <v>24376</v>
      </c>
      <c r="D236" s="130">
        <v>28104</v>
      </c>
      <c r="E236" s="130">
        <v>28571</v>
      </c>
      <c r="F236" s="130">
        <v>30534</v>
      </c>
      <c r="G236" s="130">
        <v>30848</v>
      </c>
      <c r="H236" s="130">
        <v>34705</v>
      </c>
      <c r="I236" s="130">
        <v>37669</v>
      </c>
      <c r="J236" s="130">
        <v>40265</v>
      </c>
      <c r="K236" s="130">
        <v>44048</v>
      </c>
      <c r="L236" s="130">
        <v>45074</v>
      </c>
      <c r="M236" s="130">
        <v>50158</v>
      </c>
      <c r="N236" s="130">
        <v>52896</v>
      </c>
      <c r="O236" s="130">
        <v>58450</v>
      </c>
      <c r="P236" s="130">
        <v>62743</v>
      </c>
      <c r="Q236" s="130">
        <v>61868</v>
      </c>
      <c r="R236" s="130">
        <v>61880</v>
      </c>
      <c r="S236" s="79">
        <f t="shared" si="18"/>
        <v>1.9396133704008278E-4</v>
      </c>
    </row>
    <row r="237" spans="1:19" s="6" customFormat="1" ht="21" customHeight="1">
      <c r="A237" s="78" t="s">
        <v>25</v>
      </c>
      <c r="B237" s="77">
        <v>20810</v>
      </c>
      <c r="C237" s="77">
        <v>25285</v>
      </c>
      <c r="D237" s="49">
        <v>28196</v>
      </c>
      <c r="E237" s="49">
        <v>28661</v>
      </c>
      <c r="F237" s="49">
        <v>31174</v>
      </c>
      <c r="G237" s="49">
        <v>31744</v>
      </c>
      <c r="H237" s="49">
        <v>33815</v>
      </c>
      <c r="I237" s="49">
        <v>35343</v>
      </c>
      <c r="J237" s="49">
        <v>39390</v>
      </c>
      <c r="K237" s="49">
        <v>45068</v>
      </c>
      <c r="L237" s="49">
        <v>49918</v>
      </c>
      <c r="M237" s="49">
        <v>55015</v>
      </c>
      <c r="N237" s="49">
        <v>58372</v>
      </c>
      <c r="O237" s="49">
        <v>62705</v>
      </c>
      <c r="P237" s="49">
        <v>65987</v>
      </c>
      <c r="Q237" s="49">
        <v>69227</v>
      </c>
      <c r="R237" s="49">
        <v>73482</v>
      </c>
      <c r="S237" s="79">
        <f t="shared" si="18"/>
        <v>6.1464457509353254E-2</v>
      </c>
    </row>
    <row r="238" spans="1:19" s="6" customFormat="1" ht="21" customHeight="1">
      <c r="A238" s="78" t="s">
        <v>26</v>
      </c>
      <c r="B238" s="77">
        <v>16944</v>
      </c>
      <c r="C238" s="77">
        <v>20645</v>
      </c>
      <c r="D238" s="49">
        <v>22136</v>
      </c>
      <c r="E238" s="49">
        <v>23441</v>
      </c>
      <c r="F238" s="49">
        <v>24635</v>
      </c>
      <c r="G238" s="49">
        <v>26502</v>
      </c>
      <c r="H238" s="49">
        <v>28470</v>
      </c>
      <c r="I238" s="49">
        <v>29875</v>
      </c>
      <c r="J238" s="49">
        <v>32471</v>
      </c>
      <c r="K238" s="49">
        <v>36649</v>
      </c>
      <c r="L238" s="49">
        <v>40336</v>
      </c>
      <c r="M238" s="49">
        <v>43508</v>
      </c>
      <c r="N238" s="49">
        <v>46864</v>
      </c>
      <c r="O238" s="49">
        <v>49607</v>
      </c>
      <c r="P238" s="49">
        <v>51702</v>
      </c>
      <c r="Q238" s="49">
        <v>53141</v>
      </c>
      <c r="R238" s="49">
        <v>55695</v>
      </c>
      <c r="S238" s="79">
        <f t="shared" si="18"/>
        <v>4.8060819329707849E-2</v>
      </c>
    </row>
    <row r="239" spans="1:19" s="6" customFormat="1" ht="21" customHeight="1">
      <c r="A239" s="196" t="s">
        <v>29</v>
      </c>
      <c r="B239" s="197">
        <v>14316</v>
      </c>
      <c r="C239" s="197">
        <v>15914</v>
      </c>
      <c r="D239" s="198">
        <v>19527</v>
      </c>
      <c r="E239" s="198">
        <v>20391</v>
      </c>
      <c r="F239" s="198">
        <v>21203</v>
      </c>
      <c r="G239" s="198">
        <v>22148</v>
      </c>
      <c r="H239" s="198">
        <v>24288</v>
      </c>
      <c r="I239" s="198">
        <v>25810</v>
      </c>
      <c r="J239" s="198">
        <v>27935</v>
      </c>
      <c r="K239" s="198">
        <v>31136</v>
      </c>
      <c r="L239" s="198">
        <v>33511</v>
      </c>
      <c r="M239" s="198">
        <v>35388</v>
      </c>
      <c r="N239" s="198">
        <v>37524</v>
      </c>
      <c r="O239" s="198">
        <v>40669</v>
      </c>
      <c r="P239" s="198">
        <v>42285</v>
      </c>
      <c r="Q239" s="198">
        <v>43033</v>
      </c>
      <c r="R239" s="198">
        <v>44686</v>
      </c>
      <c r="S239" s="199">
        <f t="shared" si="18"/>
        <v>3.8412381195826351E-2</v>
      </c>
    </row>
    <row r="240" spans="1:19" s="6" customFormat="1" ht="21" customHeight="1">
      <c r="A240" s="196" t="s">
        <v>27</v>
      </c>
      <c r="B240" s="197">
        <v>14129</v>
      </c>
      <c r="C240" s="197">
        <v>16120</v>
      </c>
      <c r="D240" s="198">
        <v>19307</v>
      </c>
      <c r="E240" s="198">
        <v>20132</v>
      </c>
      <c r="F240" s="198">
        <v>21302</v>
      </c>
      <c r="G240" s="198">
        <v>22001</v>
      </c>
      <c r="H240" s="198">
        <v>23862</v>
      </c>
      <c r="I240" s="198">
        <v>25529</v>
      </c>
      <c r="J240" s="198">
        <v>27583</v>
      </c>
      <c r="K240" s="198">
        <v>30700</v>
      </c>
      <c r="L240" s="198">
        <v>32050</v>
      </c>
      <c r="M240" s="198">
        <v>34569</v>
      </c>
      <c r="N240" s="198">
        <v>36017</v>
      </c>
      <c r="O240" s="198">
        <v>39054</v>
      </c>
      <c r="P240" s="198">
        <v>41341</v>
      </c>
      <c r="Q240" s="198">
        <v>41457</v>
      </c>
      <c r="R240" s="198">
        <v>42558</v>
      </c>
      <c r="S240" s="199">
        <f t="shared" si="18"/>
        <v>2.6557638034589992E-2</v>
      </c>
    </row>
    <row r="241" spans="1:30" s="6" customFormat="1" ht="21" customHeight="1">
      <c r="A241" s="200" t="s">
        <v>30</v>
      </c>
      <c r="B241" s="201">
        <f>B236/B239</f>
        <v>1.4316848281642918</v>
      </c>
      <c r="C241" s="201">
        <f t="shared" ref="C241:I241" si="19">C236/C239</f>
        <v>1.5317330652255876</v>
      </c>
      <c r="D241" s="201">
        <f t="shared" si="19"/>
        <v>1.4392379781840527</v>
      </c>
      <c r="E241" s="201">
        <f t="shared" si="19"/>
        <v>1.4011573733509881</v>
      </c>
      <c r="F241" s="201">
        <f t="shared" si="19"/>
        <v>1.4400792340706503</v>
      </c>
      <c r="G241" s="201">
        <f t="shared" si="19"/>
        <v>1.3928119920534585</v>
      </c>
      <c r="H241" s="201">
        <f t="shared" si="19"/>
        <v>1.4288949275362319</v>
      </c>
      <c r="I241" s="201">
        <f t="shared" si="19"/>
        <v>1.4594730724525378</v>
      </c>
      <c r="J241" s="201">
        <f t="shared" ref="J241:P241" si="20">J236/J239</f>
        <v>1.4413817791301236</v>
      </c>
      <c r="K241" s="201">
        <f t="shared" si="20"/>
        <v>1.4146968139773894</v>
      </c>
      <c r="L241" s="201">
        <f t="shared" si="20"/>
        <v>1.3450508788159112</v>
      </c>
      <c r="M241" s="201">
        <f t="shared" si="20"/>
        <v>1.4173731208319205</v>
      </c>
      <c r="N241" s="201">
        <f t="shared" si="20"/>
        <v>1.4096578189958426</v>
      </c>
      <c r="O241" s="201">
        <f t="shared" si="20"/>
        <v>1.4372126189480932</v>
      </c>
      <c r="P241" s="201">
        <f t="shared" si="20"/>
        <v>1.483812226557881</v>
      </c>
      <c r="Q241" s="201">
        <f t="shared" ref="Q241:R241" si="21">Q236/Q239</f>
        <v>1.4376873562149979</v>
      </c>
      <c r="R241" s="201">
        <f t="shared" si="21"/>
        <v>1.3847737546435126</v>
      </c>
      <c r="S241" s="202">
        <f t="shared" si="18"/>
        <v>-3.6804665035652162E-2</v>
      </c>
      <c r="T241" s="76" t="s">
        <v>169</v>
      </c>
    </row>
    <row r="242" spans="1:30" ht="16.5" customHeight="1">
      <c r="A242" s="14" t="s">
        <v>170</v>
      </c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</row>
    <row r="243" spans="1:30">
      <c r="A243" s="11"/>
      <c r="B243" s="11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</row>
    <row r="244" spans="1:30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</row>
    <row r="245" spans="1:30" ht="15.75" customHeight="1">
      <c r="A245" s="157" t="s">
        <v>28</v>
      </c>
      <c r="B245" s="157"/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</row>
    <row r="246" spans="1:30" ht="15">
      <c r="B246" s="4"/>
    </row>
    <row r="247" spans="1:30" ht="15">
      <c r="B247" s="4"/>
    </row>
    <row r="248" spans="1:30" ht="15">
      <c r="B248" s="4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</row>
    <row r="254" spans="1:30">
      <c r="R254" s="6"/>
    </row>
    <row r="267" spans="10:29">
      <c r="U267" s="1" t="str">
        <f t="shared" ref="T267:AC267" si="22">U241&amp;U254</f>
        <v/>
      </c>
      <c r="V267" s="1" t="str">
        <f t="shared" si="22"/>
        <v/>
      </c>
      <c r="W267" s="1" t="str">
        <f t="shared" si="22"/>
        <v/>
      </c>
      <c r="X267" s="1" t="str">
        <f t="shared" si="22"/>
        <v/>
      </c>
      <c r="Y267" s="1" t="str">
        <f t="shared" si="22"/>
        <v/>
      </c>
      <c r="Z267" s="1" t="str">
        <f t="shared" si="22"/>
        <v/>
      </c>
      <c r="AA267" s="1" t="str">
        <f t="shared" si="22"/>
        <v/>
      </c>
      <c r="AB267" s="1" t="str">
        <f t="shared" si="22"/>
        <v/>
      </c>
      <c r="AC267" s="1" t="str">
        <f t="shared" si="22"/>
        <v/>
      </c>
    </row>
    <row r="268" spans="10:29">
      <c r="S268" s="1" t="str">
        <f>S242&amp;S255</f>
        <v/>
      </c>
      <c r="U268" s="1" t="str">
        <f t="shared" ref="U268:AC268" si="23">U242&amp;U255</f>
        <v/>
      </c>
      <c r="V268" s="1" t="str">
        <f t="shared" si="23"/>
        <v/>
      </c>
      <c r="W268" s="1" t="str">
        <f t="shared" si="23"/>
        <v/>
      </c>
      <c r="X268" s="1" t="str">
        <f t="shared" si="23"/>
        <v/>
      </c>
      <c r="Y268" s="1" t="str">
        <f t="shared" si="23"/>
        <v/>
      </c>
      <c r="Z268" s="1" t="str">
        <f t="shared" si="23"/>
        <v/>
      </c>
      <c r="AA268" s="1" t="str">
        <f t="shared" si="23"/>
        <v/>
      </c>
      <c r="AB268" s="1" t="str">
        <f t="shared" si="23"/>
        <v/>
      </c>
      <c r="AC268" s="1" t="str">
        <f t="shared" si="23"/>
        <v/>
      </c>
    </row>
    <row r="270" spans="10:29">
      <c r="J270" s="5"/>
    </row>
    <row r="271" spans="10:29">
      <c r="J271" s="5"/>
    </row>
    <row r="272" spans="10:29">
      <c r="J272" s="5"/>
    </row>
    <row r="273" spans="1:18">
      <c r="J273" s="5"/>
    </row>
    <row r="275" spans="1:18">
      <c r="A275" s="14" t="s">
        <v>170</v>
      </c>
    </row>
    <row r="279" spans="1:18" ht="15.75">
      <c r="A279" s="203" t="s">
        <v>195</v>
      </c>
      <c r="B279" s="203"/>
      <c r="C279" s="203"/>
      <c r="D279" s="203"/>
      <c r="E279" s="203"/>
      <c r="F279" s="203"/>
      <c r="G279" s="203"/>
      <c r="H279" s="203"/>
      <c r="I279" s="205"/>
      <c r="J279" s="205"/>
      <c r="K279" s="205"/>
      <c r="L279" s="205"/>
      <c r="M279" s="205"/>
      <c r="N279" s="205"/>
      <c r="O279" s="205"/>
      <c r="P279" s="205"/>
      <c r="Q279" s="205"/>
      <c r="R279" s="205"/>
    </row>
    <row r="280" spans="1:18" ht="71.25" customHeight="1">
      <c r="A280" s="120" t="s">
        <v>188</v>
      </c>
      <c r="B280" s="204" t="s">
        <v>99</v>
      </c>
      <c r="C280" s="204" t="s">
        <v>101</v>
      </c>
      <c r="D280" s="204" t="s">
        <v>189</v>
      </c>
      <c r="E280" s="204" t="s">
        <v>111</v>
      </c>
      <c r="F280" s="204" t="s">
        <v>192</v>
      </c>
      <c r="G280" s="204" t="s">
        <v>190</v>
      </c>
      <c r="H280" s="204" t="s">
        <v>191</v>
      </c>
      <c r="I280" s="206"/>
      <c r="J280" s="206"/>
      <c r="K280" s="206"/>
      <c r="L280" s="206"/>
      <c r="M280" s="206"/>
      <c r="N280" s="206"/>
      <c r="O280" s="206"/>
      <c r="P280" s="206"/>
      <c r="Q280" s="206"/>
      <c r="R280" s="206"/>
    </row>
    <row r="281" spans="1:18" ht="18.75" customHeight="1">
      <c r="A281" s="124">
        <v>2010</v>
      </c>
      <c r="B281" s="77">
        <v>34853</v>
      </c>
      <c r="C281" s="77">
        <v>19</v>
      </c>
      <c r="D281" s="49">
        <v>7523</v>
      </c>
      <c r="E281" s="49">
        <v>3358</v>
      </c>
      <c r="F281" s="49">
        <v>11497</v>
      </c>
      <c r="G281" s="49">
        <v>3529</v>
      </c>
      <c r="H281" s="77">
        <v>8927</v>
      </c>
    </row>
    <row r="282" spans="1:18" ht="18.75" customHeight="1">
      <c r="A282" s="124">
        <v>2011</v>
      </c>
      <c r="B282" s="77">
        <v>38428</v>
      </c>
      <c r="C282" s="77">
        <v>22</v>
      </c>
      <c r="D282" s="49">
        <v>8813</v>
      </c>
      <c r="E282" s="49">
        <v>3522</v>
      </c>
      <c r="F282" s="49">
        <v>12408</v>
      </c>
      <c r="G282" s="49">
        <v>4109</v>
      </c>
      <c r="H282" s="77">
        <v>9555</v>
      </c>
    </row>
    <row r="283" spans="1:18" ht="18.75" customHeight="1">
      <c r="A283" s="124">
        <v>2012</v>
      </c>
      <c r="B283" s="77">
        <v>41543</v>
      </c>
      <c r="C283" s="77">
        <v>23</v>
      </c>
      <c r="D283" s="80">
        <v>10005</v>
      </c>
      <c r="E283" s="49">
        <v>3437</v>
      </c>
      <c r="F283" s="49">
        <v>13568</v>
      </c>
      <c r="G283" s="49">
        <v>4389</v>
      </c>
      <c r="H283" s="77">
        <v>10120</v>
      </c>
    </row>
    <row r="284" spans="1:18" ht="18.75" customHeight="1">
      <c r="A284" s="124">
        <v>2013</v>
      </c>
      <c r="B284" s="77">
        <v>41037</v>
      </c>
      <c r="C284" s="77">
        <v>24</v>
      </c>
      <c r="D284" s="49">
        <v>8710</v>
      </c>
      <c r="E284" s="49">
        <v>3246</v>
      </c>
      <c r="F284" s="49">
        <v>13875</v>
      </c>
      <c r="G284" s="49">
        <v>4667</v>
      </c>
      <c r="H284" s="77">
        <v>10516</v>
      </c>
    </row>
    <row r="285" spans="1:18" ht="18.75" customHeight="1">
      <c r="A285" s="124">
        <v>2014</v>
      </c>
      <c r="B285" s="77">
        <v>41010</v>
      </c>
      <c r="C285" s="77">
        <v>25</v>
      </c>
      <c r="D285" s="49">
        <v>7803</v>
      </c>
      <c r="E285" s="49">
        <v>3351</v>
      </c>
      <c r="F285" s="49">
        <v>14068</v>
      </c>
      <c r="G285" s="49">
        <v>4756</v>
      </c>
      <c r="H285" s="77">
        <v>11007</v>
      </c>
    </row>
    <row r="286" spans="1:18">
      <c r="A286" s="194" t="s">
        <v>193</v>
      </c>
    </row>
    <row r="304" ht="12" customHeight="1"/>
    <row r="305" spans="1:16" ht="12" customHeight="1"/>
    <row r="306" spans="1:16" ht="12" customHeight="1"/>
    <row r="307" spans="1:16" ht="12" customHeight="1"/>
    <row r="308" spans="1:16" ht="12" customHeight="1"/>
    <row r="309" spans="1:16" ht="12" customHeight="1"/>
    <row r="310" spans="1:16" ht="12" customHeight="1">
      <c r="A310" s="194" t="s">
        <v>193</v>
      </c>
    </row>
    <row r="311" spans="1:16" ht="12" customHeight="1">
      <c r="A311" s="194"/>
    </row>
    <row r="312" spans="1:16" ht="12" customHeight="1">
      <c r="A312" s="194"/>
    </row>
    <row r="313" spans="1:16" ht="15.75">
      <c r="A313" s="146" t="s">
        <v>196</v>
      </c>
      <c r="B313" s="146"/>
      <c r="C313" s="146"/>
      <c r="D313" s="146"/>
      <c r="E313" s="146"/>
      <c r="F313" s="146"/>
      <c r="G313" s="146"/>
      <c r="H313" s="146"/>
      <c r="I313" s="146"/>
      <c r="J313" s="146"/>
      <c r="K313" s="146"/>
      <c r="L313" s="146"/>
      <c r="M313" s="146"/>
      <c r="N313" s="146"/>
      <c r="O313" s="146"/>
      <c r="P313" s="146"/>
    </row>
    <row r="314" spans="1:16" ht="24.75" customHeight="1">
      <c r="A314" s="166" t="s">
        <v>32</v>
      </c>
      <c r="B314" s="169" t="s">
        <v>155</v>
      </c>
      <c r="C314" s="169"/>
      <c r="D314" s="169"/>
      <c r="E314" s="169"/>
      <c r="F314" s="169"/>
      <c r="G314" s="169"/>
      <c r="H314" s="169"/>
      <c r="I314" s="169"/>
      <c r="J314" s="169"/>
      <c r="K314" s="169"/>
      <c r="L314" s="169"/>
      <c r="M314" s="169"/>
      <c r="N314" s="169"/>
      <c r="O314" s="169"/>
      <c r="P314" s="169"/>
    </row>
    <row r="315" spans="1:16" ht="24.75" customHeight="1">
      <c r="A315" s="167"/>
      <c r="B315" s="169" t="s">
        <v>172</v>
      </c>
      <c r="C315" s="169"/>
      <c r="D315" s="169"/>
      <c r="E315" s="169"/>
      <c r="F315" s="169"/>
      <c r="G315" s="169"/>
      <c r="H315" s="169"/>
      <c r="I315" s="169"/>
      <c r="J315" s="169"/>
      <c r="K315" s="169"/>
      <c r="L315" s="169"/>
      <c r="M315" s="169"/>
      <c r="N315" s="169"/>
      <c r="O315" s="169"/>
      <c r="P315" s="169"/>
    </row>
    <row r="316" spans="1:16" ht="15" customHeight="1">
      <c r="A316" s="168"/>
      <c r="B316" s="131">
        <v>2000</v>
      </c>
      <c r="C316" s="131">
        <v>2001</v>
      </c>
      <c r="D316" s="131">
        <v>2002</v>
      </c>
      <c r="E316" s="131">
        <v>2003</v>
      </c>
      <c r="F316" s="131">
        <v>2004</v>
      </c>
      <c r="G316" s="131">
        <v>2005</v>
      </c>
      <c r="H316" s="131">
        <v>2006</v>
      </c>
      <c r="I316" s="131">
        <v>2007</v>
      </c>
      <c r="J316" s="131">
        <v>2008</v>
      </c>
      <c r="K316" s="131">
        <v>2009</v>
      </c>
      <c r="L316" s="131">
        <v>2010</v>
      </c>
      <c r="M316" s="131">
        <v>2011</v>
      </c>
      <c r="N316" s="131">
        <v>2012</v>
      </c>
      <c r="O316" s="131">
        <v>2013</v>
      </c>
      <c r="P316" s="131">
        <v>2014</v>
      </c>
    </row>
    <row r="317" spans="1:16">
      <c r="A317" s="134" t="s">
        <v>33</v>
      </c>
      <c r="B317" s="15">
        <v>73</v>
      </c>
      <c r="C317" s="15">
        <v>75</v>
      </c>
      <c r="D317" s="15">
        <v>75</v>
      </c>
      <c r="E317" s="15">
        <v>76</v>
      </c>
      <c r="F317" s="15">
        <v>77</v>
      </c>
      <c r="G317" s="15">
        <v>81</v>
      </c>
      <c r="H317" s="15">
        <v>83</v>
      </c>
      <c r="I317" s="15">
        <v>87</v>
      </c>
      <c r="J317" s="15">
        <v>89</v>
      </c>
      <c r="K317" s="15">
        <v>97</v>
      </c>
      <c r="L317" s="15">
        <v>98</v>
      </c>
      <c r="M317" s="15">
        <v>101</v>
      </c>
      <c r="N317" s="15">
        <v>105</v>
      </c>
      <c r="O317" s="15">
        <v>107</v>
      </c>
      <c r="P317" s="15">
        <v>108</v>
      </c>
    </row>
    <row r="318" spans="1:16">
      <c r="A318" s="134" t="s">
        <v>35</v>
      </c>
      <c r="B318" s="15">
        <v>50</v>
      </c>
      <c r="C318" s="15">
        <v>48</v>
      </c>
      <c r="D318" s="15">
        <v>50</v>
      </c>
      <c r="E318" s="15">
        <v>50</v>
      </c>
      <c r="F318" s="15">
        <v>52</v>
      </c>
      <c r="G318" s="15">
        <v>53</v>
      </c>
      <c r="H318" s="15">
        <v>55</v>
      </c>
      <c r="I318" s="15">
        <v>59</v>
      </c>
      <c r="J318" s="15">
        <v>60</v>
      </c>
      <c r="K318" s="15">
        <v>66</v>
      </c>
      <c r="L318" s="15">
        <v>70</v>
      </c>
      <c r="M318" s="15">
        <v>73</v>
      </c>
      <c r="N318" s="15">
        <v>74</v>
      </c>
      <c r="O318" s="15">
        <v>76</v>
      </c>
      <c r="P318" s="15">
        <v>76</v>
      </c>
    </row>
    <row r="319" spans="1:16">
      <c r="A319" s="134" t="s">
        <v>36</v>
      </c>
      <c r="B319" s="15">
        <v>52</v>
      </c>
      <c r="C319" s="15">
        <v>51</v>
      </c>
      <c r="D319" s="15">
        <v>50</v>
      </c>
      <c r="E319" s="15">
        <v>51</v>
      </c>
      <c r="F319" s="15">
        <v>55</v>
      </c>
      <c r="G319" s="15">
        <v>55</v>
      </c>
      <c r="H319" s="15">
        <v>55</v>
      </c>
      <c r="I319" s="15">
        <v>57</v>
      </c>
      <c r="J319" s="15">
        <v>59</v>
      </c>
      <c r="K319" s="15">
        <v>65</v>
      </c>
      <c r="L319" s="15">
        <v>65</v>
      </c>
      <c r="M319" s="15">
        <v>67</v>
      </c>
      <c r="N319" s="15">
        <v>70</v>
      </c>
      <c r="O319" s="15">
        <v>73</v>
      </c>
      <c r="P319" s="15">
        <v>73</v>
      </c>
    </row>
    <row r="320" spans="1:16">
      <c r="A320" s="134" t="s">
        <v>34</v>
      </c>
      <c r="B320" s="15">
        <v>52</v>
      </c>
      <c r="C320" s="15">
        <v>51</v>
      </c>
      <c r="D320" s="15">
        <v>53</v>
      </c>
      <c r="E320" s="15">
        <v>53</v>
      </c>
      <c r="F320" s="15">
        <v>57</v>
      </c>
      <c r="G320" s="15">
        <v>55</v>
      </c>
      <c r="H320" s="15">
        <v>55</v>
      </c>
      <c r="I320" s="15">
        <v>58</v>
      </c>
      <c r="J320" s="15">
        <v>61</v>
      </c>
      <c r="K320" s="15">
        <v>66</v>
      </c>
      <c r="L320" s="15">
        <v>66</v>
      </c>
      <c r="M320" s="15">
        <v>69</v>
      </c>
      <c r="N320" s="15">
        <v>70</v>
      </c>
      <c r="O320" s="15">
        <v>70</v>
      </c>
      <c r="P320" s="15">
        <v>70</v>
      </c>
    </row>
    <row r="321" spans="1:16" ht="15.75">
      <c r="A321" s="132" t="s">
        <v>50</v>
      </c>
      <c r="B321" s="132">
        <v>48</v>
      </c>
      <c r="C321" s="132">
        <v>48</v>
      </c>
      <c r="D321" s="132">
        <v>48</v>
      </c>
      <c r="E321" s="132">
        <v>49</v>
      </c>
      <c r="F321" s="132">
        <v>51</v>
      </c>
      <c r="G321" s="132">
        <v>51</v>
      </c>
      <c r="H321" s="132">
        <v>52</v>
      </c>
      <c r="I321" s="132">
        <v>54</v>
      </c>
      <c r="J321" s="132">
        <v>56</v>
      </c>
      <c r="K321" s="132">
        <v>61</v>
      </c>
      <c r="L321" s="132">
        <v>62</v>
      </c>
      <c r="M321" s="132">
        <v>64</v>
      </c>
      <c r="N321" s="132">
        <v>66</v>
      </c>
      <c r="O321" s="132">
        <v>67</v>
      </c>
      <c r="P321" s="132">
        <v>68</v>
      </c>
    </row>
    <row r="322" spans="1:16" ht="18.75">
      <c r="A322" s="133" t="s">
        <v>37</v>
      </c>
      <c r="B322" s="133">
        <v>48</v>
      </c>
      <c r="C322" s="133">
        <v>47</v>
      </c>
      <c r="D322" s="133">
        <v>48</v>
      </c>
      <c r="E322" s="133">
        <v>48</v>
      </c>
      <c r="F322" s="133">
        <v>50</v>
      </c>
      <c r="G322" s="133">
        <v>50</v>
      </c>
      <c r="H322" s="133">
        <v>51</v>
      </c>
      <c r="I322" s="133">
        <v>54</v>
      </c>
      <c r="J322" s="133">
        <v>53</v>
      </c>
      <c r="K322" s="133">
        <v>59</v>
      </c>
      <c r="L322" s="133">
        <v>59</v>
      </c>
      <c r="M322" s="133">
        <v>61</v>
      </c>
      <c r="N322" s="133">
        <v>64</v>
      </c>
      <c r="O322" s="133">
        <v>65</v>
      </c>
      <c r="P322" s="133">
        <v>64</v>
      </c>
    </row>
    <row r="323" spans="1:16">
      <c r="A323" s="134" t="s">
        <v>38</v>
      </c>
      <c r="B323" s="15">
        <v>44</v>
      </c>
      <c r="C323" s="15">
        <v>43</v>
      </c>
      <c r="D323" s="15">
        <v>44</v>
      </c>
      <c r="E323" s="15">
        <v>45</v>
      </c>
      <c r="F323" s="15">
        <v>47</v>
      </c>
      <c r="G323" s="15">
        <v>47</v>
      </c>
      <c r="H323" s="15">
        <v>48</v>
      </c>
      <c r="I323" s="15">
        <v>50</v>
      </c>
      <c r="J323" s="15">
        <v>52</v>
      </c>
      <c r="K323" s="15">
        <v>56</v>
      </c>
      <c r="L323" s="15">
        <v>57</v>
      </c>
      <c r="M323" s="15">
        <v>59</v>
      </c>
      <c r="N323" s="15">
        <v>61</v>
      </c>
      <c r="O323" s="15">
        <v>63</v>
      </c>
      <c r="P323" s="15">
        <v>63</v>
      </c>
    </row>
    <row r="324" spans="1:16">
      <c r="A324" s="134" t="s">
        <v>40</v>
      </c>
      <c r="B324" s="15">
        <v>42</v>
      </c>
      <c r="C324" s="15">
        <v>40</v>
      </c>
      <c r="D324" s="15">
        <v>41</v>
      </c>
      <c r="E324" s="15">
        <v>42</v>
      </c>
      <c r="F324" s="15">
        <v>43</v>
      </c>
      <c r="G324" s="15">
        <v>44</v>
      </c>
      <c r="H324" s="15">
        <v>45</v>
      </c>
      <c r="I324" s="15">
        <v>47</v>
      </c>
      <c r="J324" s="15">
        <v>49</v>
      </c>
      <c r="K324" s="15">
        <v>52</v>
      </c>
      <c r="L324" s="15">
        <v>54</v>
      </c>
      <c r="M324" s="15">
        <v>57</v>
      </c>
      <c r="N324" s="15">
        <v>58</v>
      </c>
      <c r="O324" s="15">
        <v>59</v>
      </c>
      <c r="P324" s="15">
        <v>60</v>
      </c>
    </row>
    <row r="325" spans="1:16">
      <c r="A325" s="134" t="s">
        <v>39</v>
      </c>
      <c r="B325" s="15">
        <v>49</v>
      </c>
      <c r="C325" s="15">
        <v>47</v>
      </c>
      <c r="D325" s="15">
        <v>48</v>
      </c>
      <c r="E325" s="15">
        <v>46</v>
      </c>
      <c r="F325" s="15">
        <v>47</v>
      </c>
      <c r="G325" s="15">
        <v>48</v>
      </c>
      <c r="H325" s="15">
        <v>47</v>
      </c>
      <c r="I325" s="15">
        <v>49</v>
      </c>
      <c r="J325" s="15">
        <v>51</v>
      </c>
      <c r="K325" s="15">
        <v>53</v>
      </c>
      <c r="L325" s="15">
        <v>53</v>
      </c>
      <c r="M325" s="15">
        <v>54</v>
      </c>
      <c r="N325" s="15">
        <v>55</v>
      </c>
      <c r="O325" s="15">
        <v>57</v>
      </c>
      <c r="P325" s="15">
        <v>57</v>
      </c>
    </row>
    <row r="326" spans="1:16">
      <c r="A326" s="134" t="s">
        <v>42</v>
      </c>
      <c r="B326" s="15">
        <v>44</v>
      </c>
      <c r="C326" s="15">
        <v>42</v>
      </c>
      <c r="D326" s="15">
        <v>43</v>
      </c>
      <c r="E326" s="15">
        <v>42</v>
      </c>
      <c r="F326" s="15">
        <v>45</v>
      </c>
      <c r="G326" s="15">
        <v>43</v>
      </c>
      <c r="H326" s="15">
        <v>46</v>
      </c>
      <c r="I326" s="15">
        <v>48</v>
      </c>
      <c r="J326" s="15">
        <v>48</v>
      </c>
      <c r="K326" s="15">
        <v>52</v>
      </c>
      <c r="L326" s="15">
        <v>52</v>
      </c>
      <c r="M326" s="15">
        <v>53</v>
      </c>
      <c r="N326" s="15">
        <v>55</v>
      </c>
      <c r="O326" s="15">
        <v>56</v>
      </c>
      <c r="P326" s="15">
        <v>57</v>
      </c>
    </row>
    <row r="327" spans="1:16">
      <c r="A327" s="134" t="s">
        <v>41</v>
      </c>
      <c r="B327" s="15">
        <v>44</v>
      </c>
      <c r="C327" s="15">
        <v>44</v>
      </c>
      <c r="D327" s="15">
        <v>44</v>
      </c>
      <c r="E327" s="15">
        <v>44</v>
      </c>
      <c r="F327" s="15">
        <v>45</v>
      </c>
      <c r="G327" s="15">
        <v>45</v>
      </c>
      <c r="H327" s="15">
        <v>45</v>
      </c>
      <c r="I327" s="15">
        <v>47</v>
      </c>
      <c r="J327" s="15">
        <v>49</v>
      </c>
      <c r="K327" s="15">
        <v>51</v>
      </c>
      <c r="L327" s="15">
        <v>51</v>
      </c>
      <c r="M327" s="15">
        <v>52</v>
      </c>
      <c r="N327" s="15">
        <v>53</v>
      </c>
      <c r="O327" s="15">
        <v>54</v>
      </c>
      <c r="P327" s="15">
        <v>55</v>
      </c>
    </row>
    <row r="328" spans="1:16">
      <c r="A328" s="134" t="s">
        <v>43</v>
      </c>
      <c r="B328" s="15">
        <v>41</v>
      </c>
      <c r="C328" s="15">
        <v>39</v>
      </c>
      <c r="D328" s="15">
        <v>39</v>
      </c>
      <c r="E328" s="15">
        <v>39</v>
      </c>
      <c r="F328" s="15">
        <v>44</v>
      </c>
      <c r="G328" s="15">
        <v>43</v>
      </c>
      <c r="H328" s="15">
        <v>42</v>
      </c>
      <c r="I328" s="15">
        <v>45</v>
      </c>
      <c r="J328" s="15">
        <v>48</v>
      </c>
      <c r="K328" s="15">
        <v>51</v>
      </c>
      <c r="L328" s="15">
        <v>51</v>
      </c>
      <c r="M328" s="15">
        <v>52</v>
      </c>
      <c r="N328" s="15">
        <v>53</v>
      </c>
      <c r="O328" s="15">
        <v>54</v>
      </c>
      <c r="P328" s="15">
        <v>55</v>
      </c>
    </row>
    <row r="329" spans="1:16">
      <c r="A329" s="134" t="s">
        <v>44</v>
      </c>
      <c r="B329" s="15">
        <v>38</v>
      </c>
      <c r="C329" s="15">
        <v>36</v>
      </c>
      <c r="D329" s="15">
        <v>37</v>
      </c>
      <c r="E329" s="15">
        <v>38</v>
      </c>
      <c r="F329" s="15">
        <v>39</v>
      </c>
      <c r="G329" s="15">
        <v>38</v>
      </c>
      <c r="H329" s="15">
        <v>39</v>
      </c>
      <c r="I329" s="15">
        <v>42</v>
      </c>
      <c r="J329" s="15">
        <v>45</v>
      </c>
      <c r="K329" s="15">
        <v>47</v>
      </c>
      <c r="L329" s="15">
        <v>48</v>
      </c>
      <c r="M329" s="15">
        <v>49</v>
      </c>
      <c r="N329" s="15">
        <v>49</v>
      </c>
      <c r="O329" s="15">
        <v>49</v>
      </c>
      <c r="P329" s="15">
        <v>49</v>
      </c>
    </row>
    <row r="330" spans="1:16">
      <c r="A330" s="134" t="s">
        <v>46</v>
      </c>
      <c r="B330" s="15">
        <v>36</v>
      </c>
      <c r="C330" s="15">
        <v>37</v>
      </c>
      <c r="D330" s="15">
        <v>37</v>
      </c>
      <c r="E330" s="15">
        <v>37</v>
      </c>
      <c r="F330" s="15">
        <v>38</v>
      </c>
      <c r="G330" s="15">
        <v>38</v>
      </c>
      <c r="H330" s="15">
        <v>38</v>
      </c>
      <c r="I330" s="15">
        <v>40</v>
      </c>
      <c r="J330" s="15">
        <v>41</v>
      </c>
      <c r="K330" s="15">
        <v>45</v>
      </c>
      <c r="L330" s="15">
        <v>45</v>
      </c>
      <c r="M330" s="15">
        <v>47</v>
      </c>
      <c r="N330" s="15">
        <v>47</v>
      </c>
      <c r="O330" s="15">
        <v>49</v>
      </c>
      <c r="P330" s="15">
        <v>49</v>
      </c>
    </row>
    <row r="331" spans="1:16">
      <c r="A331" s="134" t="s">
        <v>45</v>
      </c>
      <c r="B331" s="15">
        <v>38</v>
      </c>
      <c r="C331" s="15">
        <v>36</v>
      </c>
      <c r="D331" s="15">
        <v>37</v>
      </c>
      <c r="E331" s="15">
        <v>39</v>
      </c>
      <c r="F331" s="15">
        <v>39</v>
      </c>
      <c r="G331" s="15">
        <v>39</v>
      </c>
      <c r="H331" s="15">
        <v>39</v>
      </c>
      <c r="I331" s="15">
        <v>41</v>
      </c>
      <c r="J331" s="15">
        <v>42</v>
      </c>
      <c r="K331" s="15">
        <v>44</v>
      </c>
      <c r="L331" s="15">
        <v>45</v>
      </c>
      <c r="M331" s="15">
        <v>46</v>
      </c>
      <c r="N331" s="15">
        <v>47</v>
      </c>
      <c r="O331" s="15">
        <v>48</v>
      </c>
      <c r="P331" s="15">
        <v>48</v>
      </c>
    </row>
    <row r="332" spans="1:16">
      <c r="A332" s="134" t="s">
        <v>48</v>
      </c>
      <c r="B332" s="15">
        <v>34</v>
      </c>
      <c r="C332" s="15">
        <v>34</v>
      </c>
      <c r="D332" s="15">
        <v>34</v>
      </c>
      <c r="E332" s="15">
        <v>35</v>
      </c>
      <c r="F332" s="15">
        <v>35</v>
      </c>
      <c r="G332" s="15">
        <v>35</v>
      </c>
      <c r="H332" s="15">
        <v>35</v>
      </c>
      <c r="I332" s="15">
        <v>37</v>
      </c>
      <c r="J332" s="15">
        <v>39</v>
      </c>
      <c r="K332" s="15">
        <v>41</v>
      </c>
      <c r="L332" s="15">
        <v>43</v>
      </c>
      <c r="M332" s="15">
        <v>45</v>
      </c>
      <c r="N332" s="15">
        <v>46</v>
      </c>
      <c r="O332" s="15">
        <v>47</v>
      </c>
      <c r="P332" s="15">
        <v>48</v>
      </c>
    </row>
    <row r="333" spans="1:16">
      <c r="A333" s="134" t="s">
        <v>47</v>
      </c>
      <c r="B333" s="15">
        <v>34</v>
      </c>
      <c r="C333" s="15">
        <v>34</v>
      </c>
      <c r="D333" s="15">
        <v>34</v>
      </c>
      <c r="E333" s="15">
        <v>35</v>
      </c>
      <c r="F333" s="15">
        <v>35</v>
      </c>
      <c r="G333" s="15">
        <v>35</v>
      </c>
      <c r="H333" s="15">
        <v>35</v>
      </c>
      <c r="I333" s="15">
        <v>37</v>
      </c>
      <c r="J333" s="15">
        <v>39</v>
      </c>
      <c r="K333" s="15">
        <v>41</v>
      </c>
      <c r="L333" s="15">
        <v>43</v>
      </c>
      <c r="M333" s="15">
        <v>45</v>
      </c>
      <c r="N333" s="15">
        <v>46</v>
      </c>
      <c r="O333" s="15">
        <v>47</v>
      </c>
      <c r="P333" s="15">
        <v>47</v>
      </c>
    </row>
    <row r="334" spans="1:16">
      <c r="A334" s="16" t="s">
        <v>198</v>
      </c>
    </row>
    <row r="335" spans="1:16" ht="37.5" customHeight="1">
      <c r="A335" s="159" t="s">
        <v>171</v>
      </c>
      <c r="B335" s="159"/>
      <c r="C335" s="159"/>
      <c r="D335" s="159"/>
      <c r="E335" s="159"/>
      <c r="F335" s="159"/>
      <c r="G335" s="159"/>
      <c r="H335" s="159"/>
      <c r="I335" s="159"/>
      <c r="J335" s="159"/>
      <c r="K335" s="159"/>
      <c r="L335" s="159"/>
      <c r="M335" s="159"/>
      <c r="N335" s="159"/>
    </row>
    <row r="337" spans="1:14" ht="15.75">
      <c r="A337" s="157" t="s">
        <v>197</v>
      </c>
      <c r="B337" s="157"/>
      <c r="C337" s="157"/>
      <c r="D337" s="157"/>
      <c r="E337" s="157"/>
      <c r="F337" s="157"/>
      <c r="G337" s="157"/>
      <c r="H337" s="157"/>
      <c r="I337" s="157"/>
      <c r="J337" s="157"/>
      <c r="K337" s="157"/>
      <c r="L337" s="157"/>
      <c r="M337" s="61"/>
      <c r="N337" s="61"/>
    </row>
    <row r="368" spans="1:1">
      <c r="A368" s="16" t="s">
        <v>198</v>
      </c>
    </row>
  </sheetData>
  <mergeCells count="77">
    <mergeCell ref="A231:R231"/>
    <mergeCell ref="A279:H279"/>
    <mergeCell ref="B314:P314"/>
    <mergeCell ref="B315:P315"/>
    <mergeCell ref="A313:P313"/>
    <mergeCell ref="B152:K152"/>
    <mergeCell ref="B155:K155"/>
    <mergeCell ref="A164:R164"/>
    <mergeCell ref="B154:K154"/>
    <mergeCell ref="B153:K153"/>
    <mergeCell ref="A19:M19"/>
    <mergeCell ref="A55:M55"/>
    <mergeCell ref="A91:S91"/>
    <mergeCell ref="A117:K117"/>
    <mergeCell ref="A139:K139"/>
    <mergeCell ref="A53:L53"/>
    <mergeCell ref="A93:B93"/>
    <mergeCell ref="A107:A111"/>
    <mergeCell ref="A94:B94"/>
    <mergeCell ref="A92:B92"/>
    <mergeCell ref="A95:B95"/>
    <mergeCell ref="A96:B96"/>
    <mergeCell ref="B128:K128"/>
    <mergeCell ref="B127:K127"/>
    <mergeCell ref="B126:K126"/>
    <mergeCell ref="B125:K125"/>
    <mergeCell ref="B150:K150"/>
    <mergeCell ref="B149:K149"/>
    <mergeCell ref="A337:L337"/>
    <mergeCell ref="A216:H216"/>
    <mergeCell ref="A335:N335"/>
    <mergeCell ref="B156:K156"/>
    <mergeCell ref="A245:N245"/>
    <mergeCell ref="B160:K160"/>
    <mergeCell ref="B159:K159"/>
    <mergeCell ref="B158:K158"/>
    <mergeCell ref="B161:K161"/>
    <mergeCell ref="B151:K151"/>
    <mergeCell ref="A314:A316"/>
    <mergeCell ref="A218:Q218"/>
    <mergeCell ref="A1:R1"/>
    <mergeCell ref="A162:H162"/>
    <mergeCell ref="A97:B97"/>
    <mergeCell ref="A98:B98"/>
    <mergeCell ref="A99:B99"/>
    <mergeCell ref="A101:A106"/>
    <mergeCell ref="A9:S9"/>
    <mergeCell ref="A16:N16"/>
    <mergeCell ref="A112:B112"/>
    <mergeCell ref="B148:K148"/>
    <mergeCell ref="B147:K147"/>
    <mergeCell ref="B157:K157"/>
    <mergeCell ref="B146:K146"/>
    <mergeCell ref="B145:K145"/>
    <mergeCell ref="B142:K142"/>
    <mergeCell ref="B141:K141"/>
    <mergeCell ref="B143:K143"/>
    <mergeCell ref="B144:K144"/>
    <mergeCell ref="A114:B114"/>
    <mergeCell ref="A113:B113"/>
    <mergeCell ref="A115:B115"/>
    <mergeCell ref="B119:K119"/>
    <mergeCell ref="B135:K135"/>
    <mergeCell ref="B136:K136"/>
    <mergeCell ref="B134:K134"/>
    <mergeCell ref="B133:K133"/>
    <mergeCell ref="B132:K132"/>
    <mergeCell ref="B131:K131"/>
    <mergeCell ref="B130:K130"/>
    <mergeCell ref="B129:K129"/>
    <mergeCell ref="B140:K140"/>
    <mergeCell ref="B118:K118"/>
    <mergeCell ref="B124:K124"/>
    <mergeCell ref="B123:K123"/>
    <mergeCell ref="B122:K122"/>
    <mergeCell ref="B121:K121"/>
    <mergeCell ref="B120:K120"/>
  </mergeCells>
  <phoneticPr fontId="1" type="noConversion"/>
  <conditionalFormatting sqref="T141:T161">
    <cfRule type="colorScale" priority="6">
      <colorScale>
        <cfvo type="min"/>
        <cfvo type="num" val="0"/>
        <cfvo type="max"/>
        <color rgb="FFF8696B"/>
        <color theme="0"/>
        <color rgb="FF63BE7B"/>
      </colorScale>
    </cfRule>
  </conditionalFormatting>
  <conditionalFormatting sqref="Q220:Q22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93:T115">
    <cfRule type="colorScale" priority="3">
      <colorScale>
        <cfvo type="min"/>
        <cfvo type="num" val="0"/>
        <cfvo type="max"/>
        <color rgb="FFF8696B"/>
        <color theme="0"/>
        <color rgb="FF63BE7B"/>
      </colorScale>
    </cfRule>
  </conditionalFormatting>
  <conditionalFormatting sqref="S233:S241">
    <cfRule type="colorScale" priority="2">
      <colorScale>
        <cfvo type="min"/>
        <cfvo type="num" val="0"/>
        <cfvo type="max"/>
        <color rgb="FFF8696B"/>
        <color theme="0"/>
        <color rgb="FF63BE7B"/>
      </colorScale>
    </cfRule>
  </conditionalFormatting>
  <conditionalFormatting sqref="S3:S8">
    <cfRule type="colorScale" priority="1">
      <colorScale>
        <cfvo type="min"/>
        <cfvo type="num" val="0"/>
        <cfvo type="max"/>
        <color rgb="FFF8696B"/>
        <color theme="0"/>
        <color rgb="FF63BE7B"/>
      </colorScale>
    </cfRule>
  </conditionalFormatting>
  <printOptions horizontalCentered="1" verticalCentered="1"/>
  <pageMargins left="0" right="0" top="0.78740157480314965" bottom="0.39370078740157483" header="0.51181102362204722" footer="0"/>
  <pageSetup paperSize="9" scale="53" orientation="landscape" r:id="rId1"/>
  <headerFooter alignWithMargins="0">
    <oddFooter>&amp;L&amp;"Arial CE,Kursywa"&amp;8Referat Badań i Analiz Społeczno-Gospodarczych, WPG, UMG&amp;C&amp;"Arial CE,Kursywa"&amp;8"Gdańsk w liczbach - gospodarka"&amp;R&amp;"Arial CE,Kursywa"&amp;8www.gdansk.pl/gdanskwliczbach</oddFooter>
  </headerFooter>
  <rowBreaks count="5" manualBreakCount="5">
    <brk id="54" max="18" man="1"/>
    <brk id="116" max="18" man="1"/>
    <brk id="162" max="16383" man="1"/>
    <brk id="228" max="16383" man="1"/>
    <brk id="27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4"/>
  <sheetViews>
    <sheetView showGridLines="0" zoomScale="90" zoomScaleNormal="90" workbookViewId="0">
      <pane xSplit="3" ySplit="1" topLeftCell="D2" activePane="bottomRight" state="frozen"/>
      <selection pane="topRight" activeCell="D1" sqref="D1"/>
      <selection pane="bottomLeft" activeCell="A2" sqref="A2"/>
      <selection pane="bottomRight" sqref="A1:C1"/>
    </sheetView>
  </sheetViews>
  <sheetFormatPr defaultRowHeight="12.75"/>
  <cols>
    <col min="1" max="1" width="8.7109375" style="102" customWidth="1"/>
    <col min="2" max="2" width="9.5703125" style="102" customWidth="1"/>
    <col min="3" max="3" width="45" style="102" customWidth="1"/>
    <col min="4" max="12" width="10" style="103" customWidth="1"/>
    <col min="13" max="13" width="10" style="102" customWidth="1"/>
    <col min="14" max="15" width="10" style="104" customWidth="1"/>
    <col min="16" max="16" width="10" style="102" customWidth="1"/>
    <col min="17" max="16384" width="9.140625" style="102"/>
  </cols>
  <sheetData>
    <row r="1" spans="1:19" s="95" customFormat="1" ht="27.75" customHeight="1">
      <c r="A1" s="188" t="s">
        <v>158</v>
      </c>
      <c r="B1" s="189"/>
      <c r="C1" s="189"/>
      <c r="D1" s="81">
        <v>2000</v>
      </c>
      <c r="E1" s="82">
        <v>2001</v>
      </c>
      <c r="F1" s="81">
        <v>2002</v>
      </c>
      <c r="G1" s="81">
        <v>2003</v>
      </c>
      <c r="H1" s="81">
        <v>2004</v>
      </c>
      <c r="I1" s="81">
        <v>2005</v>
      </c>
      <c r="J1" s="81">
        <v>2006</v>
      </c>
      <c r="K1" s="81">
        <v>2007</v>
      </c>
      <c r="L1" s="81">
        <v>2008</v>
      </c>
      <c r="M1" s="81">
        <v>2009</v>
      </c>
      <c r="N1" s="81">
        <v>2010</v>
      </c>
      <c r="O1" s="81">
        <v>2011</v>
      </c>
      <c r="P1" s="81">
        <v>2012</v>
      </c>
      <c r="Q1" s="81">
        <v>2013</v>
      </c>
      <c r="R1" s="81">
        <v>2014</v>
      </c>
      <c r="S1" s="81">
        <v>2015</v>
      </c>
    </row>
    <row r="2" spans="1:19" s="84" customFormat="1" ht="23.25" customHeight="1">
      <c r="A2" s="180" t="s">
        <v>176</v>
      </c>
      <c r="B2" s="180"/>
      <c r="C2" s="180"/>
      <c r="D2" s="83">
        <v>24893.7</v>
      </c>
      <c r="E2" s="83">
        <v>24404.1</v>
      </c>
      <c r="F2" s="83">
        <v>22959.4</v>
      </c>
      <c r="G2" s="83">
        <v>27228</v>
      </c>
      <c r="H2" s="83">
        <v>31056.5</v>
      </c>
      <c r="I2" s="83">
        <v>45640.6</v>
      </c>
      <c r="J2" s="83">
        <v>58095.199999999997</v>
      </c>
      <c r="K2" s="83">
        <v>58294.3</v>
      </c>
      <c r="L2" s="83">
        <v>70747.600000000006</v>
      </c>
      <c r="M2" s="83">
        <v>73023.7</v>
      </c>
      <c r="N2" s="83">
        <v>72830.5</v>
      </c>
      <c r="O2" s="83">
        <v>101464.7</v>
      </c>
      <c r="P2" s="83">
        <v>112973.9</v>
      </c>
      <c r="Q2" s="83">
        <v>107399.5</v>
      </c>
      <c r="R2" s="83">
        <v>103095.7</v>
      </c>
      <c r="S2" s="83">
        <v>97466.4</v>
      </c>
    </row>
    <row r="3" spans="1:19" s="95" customFormat="1">
      <c r="A3" s="177" t="s">
        <v>12</v>
      </c>
      <c r="B3" s="175" t="s">
        <v>1</v>
      </c>
      <c r="C3" s="175"/>
      <c r="D3" s="86">
        <v>10393.6</v>
      </c>
      <c r="E3" s="86">
        <v>9072.5</v>
      </c>
      <c r="F3" s="86">
        <v>9140.9</v>
      </c>
      <c r="G3" s="86">
        <v>12332.7</v>
      </c>
      <c r="H3" s="86">
        <v>14637.2</v>
      </c>
      <c r="I3" s="86">
        <v>18677.099999999999</v>
      </c>
      <c r="J3" s="86">
        <v>23917.4</v>
      </c>
      <c r="K3" s="86">
        <v>24256.2</v>
      </c>
      <c r="L3" s="86">
        <v>31728.3</v>
      </c>
      <c r="M3" s="86">
        <v>33244.6</v>
      </c>
      <c r="N3" s="86">
        <v>32290.3</v>
      </c>
      <c r="O3" s="86">
        <v>50896.2</v>
      </c>
      <c r="P3" s="86">
        <v>56305.1</v>
      </c>
      <c r="Q3" s="86">
        <v>51511.4</v>
      </c>
      <c r="R3" s="85" t="s">
        <v>163</v>
      </c>
      <c r="S3" s="85">
        <v>42609.7</v>
      </c>
    </row>
    <row r="4" spans="1:19" s="95" customFormat="1">
      <c r="A4" s="177"/>
      <c r="B4" s="175" t="s">
        <v>0</v>
      </c>
      <c r="C4" s="175"/>
      <c r="D4" s="86">
        <v>14500.1</v>
      </c>
      <c r="E4" s="86">
        <v>15331.6</v>
      </c>
      <c r="F4" s="86">
        <v>13818.5</v>
      </c>
      <c r="G4" s="86">
        <v>14895.3</v>
      </c>
      <c r="H4" s="86">
        <v>16419.3</v>
      </c>
      <c r="I4" s="86">
        <v>26963.5</v>
      </c>
      <c r="J4" s="86">
        <v>34177.800000000003</v>
      </c>
      <c r="K4" s="86">
        <v>34038.1</v>
      </c>
      <c r="L4" s="86">
        <v>39019.300000000003</v>
      </c>
      <c r="M4" s="86">
        <v>39779.1</v>
      </c>
      <c r="N4" s="86">
        <v>40540.199999999997</v>
      </c>
      <c r="O4" s="86">
        <v>50750.5</v>
      </c>
      <c r="P4" s="86">
        <v>56668.800000000003</v>
      </c>
      <c r="Q4" s="86">
        <v>55888.1</v>
      </c>
      <c r="R4" s="85" t="s">
        <v>163</v>
      </c>
      <c r="S4" s="85">
        <v>54856.7</v>
      </c>
    </row>
    <row r="5" spans="1:19" s="95" customFormat="1">
      <c r="A5" s="177"/>
      <c r="B5" s="175" t="s">
        <v>79</v>
      </c>
      <c r="C5" s="175"/>
      <c r="D5" s="86">
        <v>16640.099999999999</v>
      </c>
      <c r="E5" s="86">
        <v>15722.7</v>
      </c>
      <c r="F5" s="86">
        <v>15171.2</v>
      </c>
      <c r="G5" s="86">
        <v>17856.599999999999</v>
      </c>
      <c r="H5" s="86">
        <v>20805</v>
      </c>
      <c r="I5" s="86">
        <v>23969.7</v>
      </c>
      <c r="J5" s="86">
        <v>30458.799999999999</v>
      </c>
      <c r="K5" s="86">
        <v>33124.800000000003</v>
      </c>
      <c r="L5" s="86">
        <v>38598.5</v>
      </c>
      <c r="M5" s="88">
        <v>38087.599999999999</v>
      </c>
      <c r="N5" s="86">
        <v>37598</v>
      </c>
      <c r="O5" s="86">
        <v>58097.7</v>
      </c>
      <c r="P5" s="86">
        <v>63976.4</v>
      </c>
      <c r="Q5" s="86">
        <v>58701.9</v>
      </c>
      <c r="R5" s="86">
        <v>58910.7</v>
      </c>
      <c r="S5" s="86">
        <v>53490.2</v>
      </c>
    </row>
    <row r="6" spans="1:19" s="95" customFormat="1">
      <c r="A6" s="177"/>
      <c r="B6" s="175" t="s">
        <v>80</v>
      </c>
      <c r="C6" s="175"/>
      <c r="D6" s="86">
        <v>7095.7</v>
      </c>
      <c r="E6" s="86">
        <v>7421</v>
      </c>
      <c r="F6" s="86">
        <v>7127.5</v>
      </c>
      <c r="G6" s="86">
        <v>8643.7999999999993</v>
      </c>
      <c r="H6" s="86">
        <v>9467.7999999999993</v>
      </c>
      <c r="I6" s="86">
        <v>20550.3</v>
      </c>
      <c r="J6" s="86">
        <v>26457.9</v>
      </c>
      <c r="K6" s="86">
        <v>23616.7</v>
      </c>
      <c r="L6" s="86">
        <v>30745.5</v>
      </c>
      <c r="M6" s="88">
        <v>32581.5</v>
      </c>
      <c r="N6" s="86">
        <v>33453.300000000003</v>
      </c>
      <c r="O6" s="86">
        <v>41549.699999999997</v>
      </c>
      <c r="P6" s="86">
        <v>46219</v>
      </c>
      <c r="Q6" s="86">
        <v>46093.7</v>
      </c>
      <c r="R6" s="86">
        <v>41826</v>
      </c>
      <c r="S6" s="86">
        <v>41480.199999999997</v>
      </c>
    </row>
    <row r="7" spans="1:19" s="84" customFormat="1" ht="25.5" customHeight="1">
      <c r="A7" s="172" t="s">
        <v>81</v>
      </c>
      <c r="B7" s="173"/>
      <c r="C7" s="190"/>
      <c r="D7" s="83"/>
      <c r="E7" s="83"/>
      <c r="F7" s="83"/>
      <c r="G7" s="83">
        <v>14827.3</v>
      </c>
      <c r="H7" s="83">
        <v>17326.599999999999</v>
      </c>
      <c r="I7" s="83">
        <v>20752.5</v>
      </c>
      <c r="J7" s="83">
        <v>26352.5</v>
      </c>
      <c r="K7" s="83">
        <v>27707.7</v>
      </c>
      <c r="L7" s="83">
        <v>33038.800000000003</v>
      </c>
      <c r="M7" s="83">
        <v>31437.599999999999</v>
      </c>
      <c r="N7" s="83"/>
      <c r="O7" s="83"/>
      <c r="P7" s="83"/>
      <c r="Q7" s="83"/>
      <c r="R7" s="83"/>
      <c r="S7" s="83"/>
    </row>
    <row r="8" spans="1:19" s="95" customFormat="1">
      <c r="A8" s="185" t="s">
        <v>82</v>
      </c>
      <c r="B8" s="181" t="s">
        <v>78</v>
      </c>
      <c r="C8" s="181"/>
      <c r="D8" s="86"/>
      <c r="E8" s="86"/>
      <c r="F8" s="86"/>
      <c r="G8" s="86">
        <v>10673.1</v>
      </c>
      <c r="H8" s="86">
        <v>13322.6</v>
      </c>
      <c r="I8" s="86">
        <v>16258.2</v>
      </c>
      <c r="J8" s="86">
        <v>21299.200000000001</v>
      </c>
      <c r="K8" s="86">
        <v>22082.7</v>
      </c>
      <c r="L8" s="86">
        <v>25868.799999999999</v>
      </c>
      <c r="M8" s="86">
        <v>24027.200000000001</v>
      </c>
      <c r="N8" s="86">
        <v>30037.3</v>
      </c>
      <c r="O8" s="86">
        <v>41079.9</v>
      </c>
      <c r="P8" s="86">
        <v>45788.5</v>
      </c>
      <c r="Q8" s="86">
        <v>41237.1</v>
      </c>
      <c r="R8" s="86">
        <v>40404.400000000001</v>
      </c>
      <c r="S8" s="86"/>
    </row>
    <row r="9" spans="1:19" s="95" customFormat="1">
      <c r="A9" s="186"/>
      <c r="B9" s="181" t="s">
        <v>9</v>
      </c>
      <c r="C9" s="181"/>
      <c r="D9" s="86"/>
      <c r="E9" s="86"/>
      <c r="F9" s="86"/>
      <c r="G9" s="86">
        <v>2034.6</v>
      </c>
      <c r="H9" s="86">
        <v>1516.9</v>
      </c>
      <c r="I9" s="86">
        <v>1774.6</v>
      </c>
      <c r="J9" s="86">
        <v>1969.4</v>
      </c>
      <c r="K9" s="86">
        <v>2007.3</v>
      </c>
      <c r="L9" s="86">
        <v>2753.8</v>
      </c>
      <c r="M9" s="86">
        <v>2888.6</v>
      </c>
      <c r="N9" s="86">
        <v>2799.7</v>
      </c>
      <c r="O9" s="86">
        <v>3005.6</v>
      </c>
      <c r="P9" s="86">
        <v>3094.2</v>
      </c>
      <c r="Q9" s="86">
        <v>3021.8</v>
      </c>
      <c r="R9" s="86">
        <v>3629.8</v>
      </c>
      <c r="S9" s="86"/>
    </row>
    <row r="10" spans="1:19" s="95" customFormat="1" ht="26.25" customHeight="1">
      <c r="A10" s="186"/>
      <c r="B10" s="182" t="s">
        <v>83</v>
      </c>
      <c r="C10" s="181"/>
      <c r="D10" s="86"/>
      <c r="E10" s="86"/>
      <c r="F10" s="86"/>
      <c r="G10" s="86">
        <v>96.8</v>
      </c>
      <c r="H10" s="86">
        <v>133.1</v>
      </c>
      <c r="I10" s="86">
        <v>185.4</v>
      </c>
      <c r="J10" s="86">
        <v>184.2</v>
      </c>
      <c r="K10" s="86">
        <v>222.1</v>
      </c>
      <c r="L10" s="86">
        <v>275.8</v>
      </c>
      <c r="M10" s="86">
        <v>181.7</v>
      </c>
      <c r="N10" s="86">
        <v>213.4</v>
      </c>
      <c r="O10" s="86"/>
      <c r="P10" s="86"/>
      <c r="Q10" s="96"/>
      <c r="R10" s="96"/>
      <c r="S10" s="96"/>
    </row>
    <row r="11" spans="1:19" s="95" customFormat="1" ht="23.25" customHeight="1">
      <c r="A11" s="186"/>
      <c r="B11" s="183" t="s">
        <v>84</v>
      </c>
      <c r="C11" s="184"/>
      <c r="D11" s="86"/>
      <c r="E11" s="86"/>
      <c r="F11" s="86"/>
      <c r="G11" s="86">
        <v>868</v>
      </c>
      <c r="H11" s="86">
        <v>1085.5</v>
      </c>
      <c r="I11" s="86">
        <v>1105.9000000000001</v>
      </c>
      <c r="J11" s="86">
        <v>1213.7</v>
      </c>
      <c r="K11" s="86">
        <v>1419.6</v>
      </c>
      <c r="L11" s="86">
        <v>1670</v>
      </c>
      <c r="M11" s="86">
        <v>1949.9</v>
      </c>
      <c r="N11" s="86">
        <v>1854.9</v>
      </c>
      <c r="O11" s="86"/>
      <c r="P11" s="86"/>
      <c r="Q11" s="86"/>
      <c r="R11" s="86"/>
      <c r="S11" s="86"/>
    </row>
    <row r="12" spans="1:19" s="95" customFormat="1" ht="27.75" customHeight="1">
      <c r="A12" s="186"/>
      <c r="B12" s="176" t="s">
        <v>85</v>
      </c>
      <c r="C12" s="175"/>
      <c r="D12" s="86"/>
      <c r="E12" s="86"/>
      <c r="F12" s="86"/>
      <c r="G12" s="86">
        <v>1046.0999999999999</v>
      </c>
      <c r="H12" s="86">
        <v>1134.3</v>
      </c>
      <c r="I12" s="86">
        <v>1284.8</v>
      </c>
      <c r="J12" s="86">
        <v>1529.3</v>
      </c>
      <c r="K12" s="86">
        <v>1802.2</v>
      </c>
      <c r="L12" s="86">
        <v>2218.6999999999998</v>
      </c>
      <c r="M12" s="86">
        <v>620.1</v>
      </c>
      <c r="N12" s="86">
        <v>852.5</v>
      </c>
      <c r="O12" s="86"/>
      <c r="P12" s="86"/>
      <c r="Q12" s="96"/>
      <c r="R12" s="96"/>
      <c r="S12" s="96"/>
    </row>
    <row r="13" spans="1:19" s="95" customFormat="1">
      <c r="A13" s="187"/>
      <c r="B13" s="175" t="s">
        <v>10</v>
      </c>
      <c r="C13" s="175"/>
      <c r="D13" s="87"/>
      <c r="E13" s="87"/>
      <c r="F13" s="87"/>
      <c r="G13" s="86">
        <v>108.5</v>
      </c>
      <c r="H13" s="86">
        <v>133.80000000000001</v>
      </c>
      <c r="I13" s="86">
        <v>143.69999999999999</v>
      </c>
      <c r="J13" s="86">
        <v>156.69999999999999</v>
      </c>
      <c r="K13" s="86">
        <v>173.8</v>
      </c>
      <c r="L13" s="86">
        <v>251.7</v>
      </c>
      <c r="M13" s="88" t="s">
        <v>49</v>
      </c>
      <c r="N13" s="88" t="s">
        <v>49</v>
      </c>
      <c r="O13" s="88"/>
      <c r="P13" s="97"/>
      <c r="Q13" s="96"/>
      <c r="R13" s="96"/>
      <c r="S13" s="96"/>
    </row>
    <row r="14" spans="1:19" s="84" customFormat="1">
      <c r="A14" s="180" t="s">
        <v>177</v>
      </c>
      <c r="B14" s="180"/>
      <c r="C14" s="180"/>
      <c r="D14" s="98">
        <v>24260.400000000001</v>
      </c>
      <c r="E14" s="83">
        <v>24062.5</v>
      </c>
      <c r="F14" s="83">
        <v>22708.6</v>
      </c>
      <c r="G14" s="83">
        <v>26431.4</v>
      </c>
      <c r="H14" s="83">
        <v>29529.7</v>
      </c>
      <c r="I14" s="83">
        <v>43553.9</v>
      </c>
      <c r="J14" s="83">
        <v>55873</v>
      </c>
      <c r="K14" s="83">
        <v>55475.3</v>
      </c>
      <c r="L14" s="83">
        <v>69297.5</v>
      </c>
      <c r="M14" s="83">
        <f>SUM(M15:M18)</f>
        <v>137655.1</v>
      </c>
      <c r="N14" s="83">
        <v>69785.3</v>
      </c>
      <c r="O14" s="83">
        <v>98288.7</v>
      </c>
      <c r="P14" s="83">
        <v>109043.9</v>
      </c>
      <c r="Q14" s="83">
        <v>103343.6</v>
      </c>
      <c r="R14" s="83">
        <v>101164.7</v>
      </c>
      <c r="S14" s="83">
        <v>93616.8</v>
      </c>
    </row>
    <row r="15" spans="1:19" s="95" customFormat="1">
      <c r="A15" s="177" t="s">
        <v>12</v>
      </c>
      <c r="B15" s="175" t="s">
        <v>1</v>
      </c>
      <c r="C15" s="175"/>
      <c r="D15" s="87">
        <v>10013.200000000001</v>
      </c>
      <c r="E15" s="86">
        <v>8973.5</v>
      </c>
      <c r="F15" s="86">
        <v>8994.7999999999993</v>
      </c>
      <c r="G15" s="86">
        <v>11819.5</v>
      </c>
      <c r="H15" s="86">
        <v>13829.2</v>
      </c>
      <c r="I15" s="86">
        <v>17630.900000000001</v>
      </c>
      <c r="J15" s="86">
        <v>23104.5</v>
      </c>
      <c r="K15" s="86">
        <v>23261.5</v>
      </c>
      <c r="L15" s="86">
        <v>31971.3</v>
      </c>
      <c r="M15" s="86">
        <v>32022.2</v>
      </c>
      <c r="N15" s="86">
        <v>31014.3</v>
      </c>
      <c r="O15" s="86">
        <v>49796.6</v>
      </c>
      <c r="P15" s="86">
        <v>54513.2</v>
      </c>
      <c r="Q15" s="86">
        <v>50250.1</v>
      </c>
      <c r="R15" s="85" t="s">
        <v>163</v>
      </c>
      <c r="S15" s="85">
        <v>41397</v>
      </c>
    </row>
    <row r="16" spans="1:19" s="95" customFormat="1">
      <c r="A16" s="177"/>
      <c r="B16" s="175" t="s">
        <v>0</v>
      </c>
      <c r="C16" s="175"/>
      <c r="D16" s="87">
        <v>14247.2</v>
      </c>
      <c r="E16" s="86">
        <v>15089</v>
      </c>
      <c r="F16" s="86">
        <v>13713.8</v>
      </c>
      <c r="G16" s="86">
        <v>14611.9</v>
      </c>
      <c r="H16" s="86">
        <v>15700.5</v>
      </c>
      <c r="I16" s="86">
        <v>25923</v>
      </c>
      <c r="J16" s="86">
        <v>32768.5</v>
      </c>
      <c r="K16" s="86">
        <v>32213.8</v>
      </c>
      <c r="L16" s="86">
        <v>37326.199999999997</v>
      </c>
      <c r="M16" s="86">
        <v>37911.9</v>
      </c>
      <c r="N16" s="86">
        <v>38771</v>
      </c>
      <c r="O16" s="86">
        <v>48492.1</v>
      </c>
      <c r="P16" s="86">
        <v>54530.7</v>
      </c>
      <c r="Q16" s="86">
        <v>53093.5</v>
      </c>
      <c r="R16" s="85" t="s">
        <v>163</v>
      </c>
      <c r="S16" s="85">
        <v>52219.8</v>
      </c>
    </row>
    <row r="17" spans="1:19" s="95" customFormat="1">
      <c r="A17" s="177"/>
      <c r="B17" s="175" t="s">
        <v>86</v>
      </c>
      <c r="C17" s="175"/>
      <c r="D17" s="87">
        <v>16412</v>
      </c>
      <c r="E17" s="86">
        <v>16091.8</v>
      </c>
      <c r="F17" s="86">
        <v>15532.9</v>
      </c>
      <c r="G17" s="86">
        <v>18048.599999999999</v>
      </c>
      <c r="H17" s="86">
        <v>20570.8</v>
      </c>
      <c r="I17" s="86">
        <v>24189.599999999999</v>
      </c>
      <c r="J17" s="86">
        <v>30781.599999999999</v>
      </c>
      <c r="K17" s="86">
        <v>33285.5</v>
      </c>
      <c r="L17" s="86">
        <v>42357.3</v>
      </c>
      <c r="M17" s="86">
        <v>41122.699999999997</v>
      </c>
      <c r="N17" s="86">
        <v>40584</v>
      </c>
      <c r="O17" s="86">
        <v>57909</v>
      </c>
      <c r="P17" s="86">
        <v>66802.8</v>
      </c>
      <c r="Q17" s="86">
        <v>62430.8</v>
      </c>
      <c r="R17" s="86">
        <v>61176.2</v>
      </c>
      <c r="S17" s="86">
        <v>53987.199999999997</v>
      </c>
    </row>
    <row r="18" spans="1:19" s="95" customFormat="1">
      <c r="A18" s="177"/>
      <c r="B18" s="175" t="s">
        <v>87</v>
      </c>
      <c r="C18" s="175"/>
      <c r="D18" s="87">
        <v>6387.5</v>
      </c>
      <c r="E18" s="86">
        <v>6592.8</v>
      </c>
      <c r="F18" s="86">
        <v>6100.4</v>
      </c>
      <c r="G18" s="86">
        <v>7506.7</v>
      </c>
      <c r="H18" s="86">
        <v>8130.8</v>
      </c>
      <c r="I18" s="86">
        <v>18269</v>
      </c>
      <c r="J18" s="86">
        <v>23741.1</v>
      </c>
      <c r="K18" s="86">
        <v>20950</v>
      </c>
      <c r="L18" s="86">
        <v>24723</v>
      </c>
      <c r="M18" s="86">
        <v>26598.3</v>
      </c>
      <c r="N18" s="86">
        <v>27260.6</v>
      </c>
      <c r="O18" s="86">
        <v>37654.199999999997</v>
      </c>
      <c r="P18" s="86">
        <v>39110.5</v>
      </c>
      <c r="Q18" s="86">
        <v>38668.400000000001</v>
      </c>
      <c r="R18" s="86">
        <v>36938.300000000003</v>
      </c>
      <c r="S18" s="86">
        <v>36573.599999999999</v>
      </c>
    </row>
    <row r="19" spans="1:19" s="84" customFormat="1">
      <c r="A19" s="180" t="s">
        <v>178</v>
      </c>
      <c r="B19" s="180"/>
      <c r="C19" s="180"/>
      <c r="D19" s="98">
        <v>639.70000000000005</v>
      </c>
      <c r="E19" s="83">
        <v>344.4</v>
      </c>
      <c r="F19" s="83">
        <v>253.2</v>
      </c>
      <c r="G19" s="83">
        <v>793.8</v>
      </c>
      <c r="H19" s="83">
        <v>1537.9</v>
      </c>
      <c r="I19" s="83">
        <v>2085.6</v>
      </c>
      <c r="J19" s="83">
        <v>2222.9</v>
      </c>
      <c r="K19" s="83">
        <v>2818.9</v>
      </c>
      <c r="L19" s="83">
        <v>1465.4</v>
      </c>
      <c r="M19" s="83">
        <v>3092.1</v>
      </c>
      <c r="N19" s="83">
        <v>3042.9</v>
      </c>
      <c r="O19" s="83">
        <v>3360.6</v>
      </c>
      <c r="P19" s="83">
        <v>3928.9</v>
      </c>
      <c r="Q19" s="83">
        <v>4058.3</v>
      </c>
      <c r="R19" s="83">
        <v>1930.8</v>
      </c>
      <c r="S19" s="83">
        <v>3849.7</v>
      </c>
    </row>
    <row r="20" spans="1:19" s="95" customFormat="1">
      <c r="A20" s="177" t="s">
        <v>12</v>
      </c>
      <c r="B20" s="175" t="s">
        <v>1</v>
      </c>
      <c r="C20" s="175"/>
      <c r="D20" s="87">
        <v>387.4</v>
      </c>
      <c r="E20" s="86">
        <v>97.1</v>
      </c>
      <c r="F20" s="86">
        <v>146.9</v>
      </c>
      <c r="G20" s="86">
        <v>509.9</v>
      </c>
      <c r="H20" s="86">
        <v>817.7</v>
      </c>
      <c r="I20" s="86">
        <v>1046.4000000000001</v>
      </c>
      <c r="J20" s="86">
        <v>812.9</v>
      </c>
      <c r="K20" s="86">
        <v>994.7</v>
      </c>
      <c r="L20" s="86">
        <v>-243.1</v>
      </c>
      <c r="M20" s="86">
        <v>1222</v>
      </c>
      <c r="N20" s="86">
        <v>1275.3</v>
      </c>
      <c r="O20" s="86">
        <v>1100.4000000000001</v>
      </c>
      <c r="P20" s="86">
        <v>1791.8</v>
      </c>
      <c r="Q20" s="86">
        <v>1263.2</v>
      </c>
      <c r="R20" s="85" t="s">
        <v>163</v>
      </c>
      <c r="S20" s="85">
        <v>1212.7</v>
      </c>
    </row>
    <row r="21" spans="1:19" s="95" customFormat="1">
      <c r="A21" s="177"/>
      <c r="B21" s="175" t="s">
        <v>0</v>
      </c>
      <c r="C21" s="175"/>
      <c r="D21" s="87">
        <v>252.3</v>
      </c>
      <c r="E21" s="86">
        <v>247.3</v>
      </c>
      <c r="F21" s="86">
        <v>106.3</v>
      </c>
      <c r="G21" s="86">
        <v>283.89999999999998</v>
      </c>
      <c r="H21" s="86">
        <v>720.2</v>
      </c>
      <c r="I21" s="86">
        <v>1039.2</v>
      </c>
      <c r="J21" s="86">
        <v>1410</v>
      </c>
      <c r="K21" s="86">
        <v>1824.2</v>
      </c>
      <c r="L21" s="86">
        <v>1708.4</v>
      </c>
      <c r="M21" s="86">
        <v>1870.1</v>
      </c>
      <c r="N21" s="86">
        <v>1767.6</v>
      </c>
      <c r="O21" s="86">
        <v>2260.1999999999998</v>
      </c>
      <c r="P21" s="86">
        <v>2137.1</v>
      </c>
      <c r="Q21" s="86">
        <v>2795.1</v>
      </c>
      <c r="R21" s="85" t="s">
        <v>163</v>
      </c>
      <c r="S21" s="85">
        <v>2637</v>
      </c>
    </row>
    <row r="22" spans="1:19" s="95" customFormat="1">
      <c r="A22" s="177" t="s">
        <v>7</v>
      </c>
      <c r="B22" s="175" t="s">
        <v>78</v>
      </c>
      <c r="C22" s="175"/>
      <c r="D22" s="87">
        <v>436.8</v>
      </c>
      <c r="E22" s="86">
        <v>200.8</v>
      </c>
      <c r="F22" s="86">
        <v>306.39999999999998</v>
      </c>
      <c r="G22" s="86">
        <v>657.5</v>
      </c>
      <c r="H22" s="86">
        <v>1096</v>
      </c>
      <c r="I22" s="86">
        <v>1512.6</v>
      </c>
      <c r="J22" s="86">
        <v>1471.1</v>
      </c>
      <c r="K22" s="86">
        <v>1693.2</v>
      </c>
      <c r="L22" s="86">
        <v>528.20000000000005</v>
      </c>
      <c r="M22" s="86">
        <v>1925.8</v>
      </c>
      <c r="N22" s="86">
        <v>1983.3</v>
      </c>
      <c r="O22" s="86">
        <v>2229.6</v>
      </c>
      <c r="P22" s="86">
        <v>2583.9</v>
      </c>
      <c r="Q22" s="86">
        <v>2353.5</v>
      </c>
      <c r="R22" s="86">
        <v>630</v>
      </c>
      <c r="S22" s="86">
        <v>1982.8</v>
      </c>
    </row>
    <row r="23" spans="1:19" s="95" customFormat="1">
      <c r="A23" s="177"/>
      <c r="B23" s="175" t="s">
        <v>9</v>
      </c>
      <c r="C23" s="175"/>
      <c r="D23" s="87">
        <v>90.1</v>
      </c>
      <c r="E23" s="86">
        <v>34.200000000000003</v>
      </c>
      <c r="F23" s="86">
        <v>-105.4</v>
      </c>
      <c r="G23" s="86">
        <v>-54.6</v>
      </c>
      <c r="H23" s="86">
        <v>10.4</v>
      </c>
      <c r="I23" s="86">
        <v>10</v>
      </c>
      <c r="J23" s="86">
        <v>60.6</v>
      </c>
      <c r="K23" s="86">
        <v>258.10000000000002</v>
      </c>
      <c r="L23" s="86">
        <v>-141.69999999999999</v>
      </c>
      <c r="M23" s="86">
        <v>312.10000000000002</v>
      </c>
      <c r="N23" s="86">
        <v>233.5</v>
      </c>
      <c r="O23" s="86">
        <v>114.9</v>
      </c>
      <c r="P23" s="86">
        <v>89.5</v>
      </c>
      <c r="Q23" s="86">
        <v>237.2</v>
      </c>
      <c r="R23" s="86">
        <v>33.4</v>
      </c>
      <c r="S23" s="86">
        <v>183.3</v>
      </c>
    </row>
    <row r="24" spans="1:19" s="95" customFormat="1">
      <c r="A24" s="177"/>
      <c r="B24" s="175" t="s">
        <v>8</v>
      </c>
      <c r="C24" s="175"/>
      <c r="D24" s="87">
        <v>95.4</v>
      </c>
      <c r="E24" s="86">
        <v>103.6</v>
      </c>
      <c r="F24" s="86">
        <v>46.4</v>
      </c>
      <c r="G24" s="86">
        <v>97.4</v>
      </c>
      <c r="H24" s="86">
        <v>225.2</v>
      </c>
      <c r="I24" s="86">
        <v>262.7</v>
      </c>
      <c r="J24" s="86">
        <v>439.9</v>
      </c>
      <c r="K24" s="86">
        <v>529.20000000000005</v>
      </c>
      <c r="L24" s="86">
        <v>601</v>
      </c>
      <c r="M24" s="86">
        <v>523</v>
      </c>
      <c r="N24" s="86">
        <v>452</v>
      </c>
      <c r="O24" s="86">
        <v>766.9</v>
      </c>
      <c r="P24" s="86">
        <v>723.2</v>
      </c>
      <c r="Q24" s="86">
        <v>752.2</v>
      </c>
      <c r="R24" s="86">
        <v>632.20000000000005</v>
      </c>
      <c r="S24" s="86">
        <v>748.5</v>
      </c>
    </row>
    <row r="25" spans="1:19" s="95" customFormat="1">
      <c r="A25" s="177"/>
      <c r="B25" s="175" t="s">
        <v>164</v>
      </c>
      <c r="C25" s="175"/>
      <c r="D25" s="87"/>
      <c r="E25" s="87"/>
      <c r="F25" s="87">
        <v>-17.7</v>
      </c>
      <c r="G25" s="87">
        <v>-5.8</v>
      </c>
      <c r="H25" s="87">
        <v>1.6</v>
      </c>
      <c r="I25" s="87">
        <v>8.9</v>
      </c>
      <c r="J25" s="87">
        <v>22.4</v>
      </c>
      <c r="K25" s="87">
        <v>15.6</v>
      </c>
      <c r="L25" s="87">
        <v>19.399999999999999</v>
      </c>
      <c r="M25" s="87">
        <v>2</v>
      </c>
      <c r="N25" s="86">
        <v>19.2</v>
      </c>
      <c r="O25" s="86">
        <v>-9</v>
      </c>
      <c r="P25" s="86">
        <v>3.1</v>
      </c>
      <c r="Q25" s="86">
        <v>7.6</v>
      </c>
      <c r="R25" s="86">
        <v>7.4</v>
      </c>
      <c r="S25" s="86">
        <v>12</v>
      </c>
    </row>
    <row r="26" spans="1:19" s="95" customFormat="1">
      <c r="A26" s="177"/>
      <c r="B26" s="175" t="s">
        <v>175</v>
      </c>
      <c r="C26" s="175"/>
      <c r="D26" s="87">
        <v>9.4</v>
      </c>
      <c r="E26" s="86">
        <v>-1.3</v>
      </c>
      <c r="F26" s="86">
        <v>-20.5</v>
      </c>
      <c r="G26" s="86">
        <v>31.2</v>
      </c>
      <c r="H26" s="86">
        <v>93.7</v>
      </c>
      <c r="I26" s="86">
        <v>85.3</v>
      </c>
      <c r="J26" s="86">
        <v>82.3</v>
      </c>
      <c r="K26" s="86">
        <v>132.9</v>
      </c>
      <c r="L26" s="86">
        <v>113.2</v>
      </c>
      <c r="M26" s="86">
        <v>95.7</v>
      </c>
      <c r="N26" s="86">
        <v>135.69999999999999</v>
      </c>
      <c r="O26" s="86">
        <v>7.5</v>
      </c>
      <c r="P26" s="86">
        <v>171.5</v>
      </c>
      <c r="Q26" s="86">
        <v>247.7</v>
      </c>
      <c r="R26" s="86">
        <v>188.3</v>
      </c>
      <c r="S26" s="86">
        <v>314.89999999999998</v>
      </c>
    </row>
    <row r="27" spans="1:19" s="95" customFormat="1">
      <c r="A27" s="177"/>
      <c r="B27" s="178" t="s">
        <v>174</v>
      </c>
      <c r="C27" s="179"/>
      <c r="D27" s="87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>
        <v>138.9</v>
      </c>
      <c r="S27" s="86">
        <v>176.7</v>
      </c>
    </row>
    <row r="28" spans="1:19" s="95" customFormat="1" ht="27" customHeight="1">
      <c r="A28" s="177"/>
      <c r="B28" s="176" t="s">
        <v>85</v>
      </c>
      <c r="C28" s="175"/>
      <c r="D28" s="86">
        <v>44.6</v>
      </c>
      <c r="E28" s="86">
        <v>32.5</v>
      </c>
      <c r="F28" s="86">
        <v>36.1</v>
      </c>
      <c r="G28" s="86">
        <v>64.900000000000006</v>
      </c>
      <c r="H28" s="86">
        <v>92.6</v>
      </c>
      <c r="I28" s="86">
        <v>179.5</v>
      </c>
      <c r="J28" s="86">
        <v>123.1</v>
      </c>
      <c r="K28" s="86">
        <v>158</v>
      </c>
      <c r="L28" s="86">
        <v>208.3</v>
      </c>
      <c r="M28" s="86">
        <v>59.3</v>
      </c>
      <c r="N28" s="86">
        <v>50.8</v>
      </c>
      <c r="O28" s="86">
        <v>96.8</v>
      </c>
      <c r="P28" s="86">
        <v>152.6</v>
      </c>
      <c r="Q28" s="86">
        <v>156.1</v>
      </c>
      <c r="R28" s="86">
        <v>125.6</v>
      </c>
      <c r="S28" s="86">
        <v>280.60000000000002</v>
      </c>
    </row>
    <row r="29" spans="1:19" s="84" customFormat="1">
      <c r="A29" s="180" t="s">
        <v>179</v>
      </c>
      <c r="B29" s="180"/>
      <c r="C29" s="180"/>
      <c r="D29" s="98">
        <v>351.8</v>
      </c>
      <c r="E29" s="83">
        <v>138.5</v>
      </c>
      <c r="F29" s="83">
        <v>57.1</v>
      </c>
      <c r="G29" s="83">
        <v>473.8</v>
      </c>
      <c r="H29" s="83">
        <v>1185.0999999999999</v>
      </c>
      <c r="I29" s="83">
        <v>1652.4</v>
      </c>
      <c r="J29" s="83">
        <v>1776.4</v>
      </c>
      <c r="K29" s="83">
        <v>2329.1</v>
      </c>
      <c r="L29" s="83">
        <v>1035</v>
      </c>
      <c r="M29" s="83">
        <v>2526.6</v>
      </c>
      <c r="N29" s="83">
        <v>2536</v>
      </c>
      <c r="O29" s="83">
        <v>2754.4</v>
      </c>
      <c r="P29" s="83">
        <v>3184.5</v>
      </c>
      <c r="Q29" s="83">
        <v>3354.1</v>
      </c>
      <c r="R29" s="83">
        <v>1619.9</v>
      </c>
      <c r="S29" s="83">
        <v>3218.6</v>
      </c>
    </row>
    <row r="30" spans="1:19" s="95" customFormat="1">
      <c r="A30" s="177" t="s">
        <v>12</v>
      </c>
      <c r="B30" s="175" t="s">
        <v>1</v>
      </c>
      <c r="C30" s="175"/>
      <c r="D30" s="87">
        <v>258.3</v>
      </c>
      <c r="E30" s="86">
        <v>44.1</v>
      </c>
      <c r="F30" s="86">
        <v>56</v>
      </c>
      <c r="G30" s="86">
        <v>356.3</v>
      </c>
      <c r="H30" s="86">
        <v>634.1</v>
      </c>
      <c r="I30" s="86">
        <v>811.2</v>
      </c>
      <c r="J30" s="86">
        <v>625.79999999999995</v>
      </c>
      <c r="K30" s="86">
        <v>822.9</v>
      </c>
      <c r="L30" s="86">
        <v>-166.8</v>
      </c>
      <c r="M30" s="86">
        <v>1035.9000000000001</v>
      </c>
      <c r="N30" s="86">
        <v>1090.0999999999999</v>
      </c>
      <c r="O30" s="86">
        <v>914.4</v>
      </c>
      <c r="P30" s="86">
        <v>1491.6</v>
      </c>
      <c r="Q30" s="86">
        <v>1032.4000000000001</v>
      </c>
      <c r="R30" s="85" t="s">
        <v>163</v>
      </c>
      <c r="S30" s="85">
        <v>962.8</v>
      </c>
    </row>
    <row r="31" spans="1:19" s="95" customFormat="1">
      <c r="A31" s="177"/>
      <c r="B31" s="175" t="s">
        <v>0</v>
      </c>
      <c r="C31" s="175"/>
      <c r="D31" s="87">
        <v>93.5</v>
      </c>
      <c r="E31" s="86">
        <v>94.4</v>
      </c>
      <c r="F31" s="86">
        <v>1.1000000000000001</v>
      </c>
      <c r="G31" s="86">
        <v>117.5</v>
      </c>
      <c r="H31" s="86">
        <v>551</v>
      </c>
      <c r="I31" s="86">
        <v>841.2</v>
      </c>
      <c r="J31" s="86">
        <v>1150.5999999999999</v>
      </c>
      <c r="K31" s="86">
        <v>1506.2</v>
      </c>
      <c r="L31" s="86">
        <v>1201.8</v>
      </c>
      <c r="M31" s="86">
        <v>1490.7</v>
      </c>
      <c r="N31" s="86">
        <v>1445.9</v>
      </c>
      <c r="O31" s="86">
        <v>1840</v>
      </c>
      <c r="P31" s="86">
        <v>1693.2</v>
      </c>
      <c r="Q31" s="86">
        <v>2321.8000000000002</v>
      </c>
      <c r="R31" s="85" t="s">
        <v>163</v>
      </c>
      <c r="S31" s="85">
        <v>2255.8000000000002</v>
      </c>
    </row>
    <row r="32" spans="1:19" s="95" customFormat="1">
      <c r="A32" s="177" t="s">
        <v>7</v>
      </c>
      <c r="B32" s="175" t="s">
        <v>78</v>
      </c>
      <c r="C32" s="175"/>
      <c r="D32" s="87">
        <v>271.89999999999998</v>
      </c>
      <c r="E32" s="86">
        <v>110.3</v>
      </c>
      <c r="F32" s="86">
        <v>171.4</v>
      </c>
      <c r="G32" s="86">
        <v>449.8</v>
      </c>
      <c r="H32" s="86">
        <v>853.8</v>
      </c>
      <c r="I32" s="86">
        <v>1194.8</v>
      </c>
      <c r="J32" s="86">
        <v>1164.8</v>
      </c>
      <c r="K32" s="86">
        <v>1394.8</v>
      </c>
      <c r="L32" s="86">
        <v>444.8</v>
      </c>
      <c r="M32" s="86">
        <v>1596</v>
      </c>
      <c r="N32" s="86">
        <v>1667.6</v>
      </c>
      <c r="O32" s="86">
        <v>1827.5</v>
      </c>
      <c r="P32" s="86">
        <v>2115.5</v>
      </c>
      <c r="Q32" s="86">
        <v>1940.5</v>
      </c>
      <c r="R32" s="86">
        <v>564.6</v>
      </c>
      <c r="S32" s="86">
        <v>1632.3</v>
      </c>
    </row>
    <row r="33" spans="1:19" s="95" customFormat="1">
      <c r="A33" s="177"/>
      <c r="B33" s="175" t="s">
        <v>9</v>
      </c>
      <c r="C33" s="175"/>
      <c r="D33" s="87">
        <v>51.3</v>
      </c>
      <c r="E33" s="86">
        <v>1.4</v>
      </c>
      <c r="F33" s="86">
        <v>-107</v>
      </c>
      <c r="G33" s="86">
        <v>-76.900000000000006</v>
      </c>
      <c r="H33" s="86">
        <v>0.1</v>
      </c>
      <c r="I33" s="86">
        <v>-7.5</v>
      </c>
      <c r="J33" s="86">
        <v>46.1</v>
      </c>
      <c r="K33" s="86">
        <v>215.5</v>
      </c>
      <c r="L33" s="86">
        <v>-286.7</v>
      </c>
      <c r="M33" s="86">
        <v>259.39999999999998</v>
      </c>
      <c r="N33" s="86">
        <v>205.8</v>
      </c>
      <c r="O33" s="86">
        <v>87.3</v>
      </c>
      <c r="P33" s="86">
        <v>58.9</v>
      </c>
      <c r="Q33" s="86">
        <v>220</v>
      </c>
      <c r="R33" s="86">
        <v>19.899999999999999</v>
      </c>
      <c r="S33" s="86">
        <v>152.6</v>
      </c>
    </row>
    <row r="34" spans="1:19" s="95" customFormat="1">
      <c r="A34" s="177"/>
      <c r="B34" s="175" t="s">
        <v>8</v>
      </c>
      <c r="C34" s="175"/>
      <c r="D34" s="87">
        <v>56.1</v>
      </c>
      <c r="E34" s="86">
        <v>63.9</v>
      </c>
      <c r="F34" s="86">
        <v>17.8</v>
      </c>
      <c r="G34" s="86">
        <v>53.6</v>
      </c>
      <c r="H34" s="86">
        <v>173.5</v>
      </c>
      <c r="I34" s="86">
        <v>205.8</v>
      </c>
      <c r="J34" s="86">
        <v>363.4</v>
      </c>
      <c r="K34" s="86">
        <v>438</v>
      </c>
      <c r="L34" s="86">
        <v>560</v>
      </c>
      <c r="M34" s="86">
        <v>405.3</v>
      </c>
      <c r="N34" s="86">
        <v>365.6</v>
      </c>
      <c r="O34" s="86">
        <v>655</v>
      </c>
      <c r="P34" s="86">
        <v>592.1</v>
      </c>
      <c r="Q34" s="86">
        <v>618.5</v>
      </c>
      <c r="R34" s="86">
        <v>542.9</v>
      </c>
      <c r="S34" s="86">
        <v>638.6</v>
      </c>
    </row>
    <row r="35" spans="1:19" s="95" customFormat="1">
      <c r="A35" s="177"/>
      <c r="B35" s="175" t="s">
        <v>164</v>
      </c>
      <c r="C35" s="175"/>
      <c r="D35" s="87"/>
      <c r="E35" s="87"/>
      <c r="F35" s="86">
        <v>-18.399999999999999</v>
      </c>
      <c r="G35" s="86">
        <v>-6</v>
      </c>
      <c r="H35" s="86">
        <v>1.4</v>
      </c>
      <c r="I35" s="86">
        <v>7.5</v>
      </c>
      <c r="J35" s="86">
        <v>20.399999999999999</v>
      </c>
      <c r="K35" s="86">
        <v>11.1</v>
      </c>
      <c r="L35" s="86">
        <v>16.3</v>
      </c>
      <c r="M35" s="86">
        <v>1.2</v>
      </c>
      <c r="N35" s="86">
        <v>13.6</v>
      </c>
      <c r="O35" s="86">
        <v>-9.8000000000000007</v>
      </c>
      <c r="P35" s="86">
        <v>1.8</v>
      </c>
      <c r="Q35" s="86">
        <v>5.8</v>
      </c>
      <c r="R35" s="86">
        <v>4.5</v>
      </c>
      <c r="S35" s="86">
        <v>9.1999999999999993</v>
      </c>
    </row>
    <row r="36" spans="1:19" s="95" customFormat="1">
      <c r="A36" s="177"/>
      <c r="B36" s="175" t="s">
        <v>175</v>
      </c>
      <c r="C36" s="175"/>
      <c r="D36" s="87">
        <v>-9.1999999999999993</v>
      </c>
      <c r="E36" s="86">
        <v>-23.5</v>
      </c>
      <c r="F36" s="86">
        <v>-35.200000000000003</v>
      </c>
      <c r="G36" s="86">
        <v>11.3</v>
      </c>
      <c r="H36" s="86">
        <v>72</v>
      </c>
      <c r="I36" s="86">
        <v>64.8</v>
      </c>
      <c r="J36" s="86">
        <v>62.5</v>
      </c>
      <c r="K36" s="86">
        <v>108.6</v>
      </c>
      <c r="L36" s="86">
        <v>93.6</v>
      </c>
      <c r="M36" s="86">
        <v>80.599999999999994</v>
      </c>
      <c r="N36" s="86">
        <v>108.9</v>
      </c>
      <c r="O36" s="86">
        <v>1.4</v>
      </c>
      <c r="P36" s="86">
        <v>132.69999999999999</v>
      </c>
      <c r="Q36" s="86">
        <v>196.5</v>
      </c>
      <c r="R36" s="86">
        <v>143.19999999999999</v>
      </c>
      <c r="S36" s="86">
        <v>255.5</v>
      </c>
    </row>
    <row r="37" spans="1:19" s="95" customFormat="1">
      <c r="A37" s="177"/>
      <c r="B37" s="178" t="s">
        <v>174</v>
      </c>
      <c r="C37" s="179"/>
      <c r="D37" s="87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>
        <v>108.2</v>
      </c>
      <c r="S37" s="86">
        <v>150.4</v>
      </c>
    </row>
    <row r="38" spans="1:19" s="95" customFormat="1" ht="27.75" customHeight="1">
      <c r="A38" s="177"/>
      <c r="B38" s="176" t="s">
        <v>85</v>
      </c>
      <c r="C38" s="175"/>
      <c r="D38" s="87">
        <v>28.7</v>
      </c>
      <c r="E38" s="86">
        <v>19.5</v>
      </c>
      <c r="F38" s="86">
        <v>23.4</v>
      </c>
      <c r="G38" s="86">
        <v>41.9</v>
      </c>
      <c r="H38" s="86">
        <v>69.900000000000006</v>
      </c>
      <c r="I38" s="86">
        <v>165.8</v>
      </c>
      <c r="J38" s="86">
        <v>102.5</v>
      </c>
      <c r="K38" s="86">
        <v>135.19999999999999</v>
      </c>
      <c r="L38" s="86">
        <v>173.9</v>
      </c>
      <c r="M38" s="86">
        <v>48.8</v>
      </c>
      <c r="N38" s="85">
        <v>40.200000000000003</v>
      </c>
      <c r="O38" s="85">
        <v>83.8</v>
      </c>
      <c r="P38" s="86">
        <v>132.1</v>
      </c>
      <c r="Q38" s="89">
        <v>132.9</v>
      </c>
      <c r="R38" s="89">
        <v>104.1</v>
      </c>
      <c r="S38" s="89">
        <v>263.39999999999998</v>
      </c>
    </row>
    <row r="39" spans="1:19" s="84" customFormat="1" ht="27.75" customHeight="1">
      <c r="A39" s="172" t="s">
        <v>180</v>
      </c>
      <c r="B39" s="173"/>
      <c r="C39" s="173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1"/>
    </row>
    <row r="40" spans="1:19" s="95" customFormat="1">
      <c r="A40" s="174" t="s">
        <v>88</v>
      </c>
      <c r="B40" s="175" t="s">
        <v>89</v>
      </c>
      <c r="C40" s="175"/>
      <c r="D40" s="92"/>
      <c r="E40" s="92"/>
      <c r="F40" s="92">
        <v>0.03</v>
      </c>
      <c r="G40" s="92">
        <v>3.5999999999999997E-2</v>
      </c>
      <c r="H40" s="92">
        <v>5.1999999999999998E-2</v>
      </c>
      <c r="I40" s="92">
        <v>4.5999999999999999E-2</v>
      </c>
      <c r="J40" s="92">
        <v>4.2000000000000003E-2</v>
      </c>
      <c r="K40" s="92">
        <v>4.3999999999999997E-2</v>
      </c>
      <c r="L40" s="92">
        <v>3.2000000000000001E-2</v>
      </c>
      <c r="M40" s="99">
        <v>4.2000000000000003E-2</v>
      </c>
      <c r="N40" s="92">
        <v>4.4999999999999998E-2</v>
      </c>
      <c r="O40" s="92">
        <v>4.0999999999999995E-2</v>
      </c>
      <c r="P40" s="92">
        <v>3.9E-2</v>
      </c>
      <c r="Q40" s="92">
        <v>3.5000000000000003E-2</v>
      </c>
      <c r="R40" s="92">
        <v>2.5999999999999999E-2</v>
      </c>
      <c r="S40" s="92">
        <v>4.5999999999999999E-2</v>
      </c>
    </row>
    <row r="41" spans="1:19" s="95" customFormat="1">
      <c r="A41" s="174"/>
      <c r="B41" s="175" t="s">
        <v>90</v>
      </c>
      <c r="C41" s="175"/>
      <c r="D41" s="92">
        <v>0.97499999999999998</v>
      </c>
      <c r="E41" s="92">
        <v>0.98599999999999999</v>
      </c>
      <c r="F41" s="92">
        <v>0.98899999999999999</v>
      </c>
      <c r="G41" s="92">
        <v>0.97099999999999997</v>
      </c>
      <c r="H41" s="92">
        <v>0.95099999999999996</v>
      </c>
      <c r="I41" s="92">
        <v>0.95399999999999996</v>
      </c>
      <c r="J41" s="92">
        <v>0.96199999999999997</v>
      </c>
      <c r="K41" s="92">
        <v>0.95199999999999996</v>
      </c>
      <c r="L41" s="92">
        <v>0.98</v>
      </c>
      <c r="M41" s="99">
        <v>0.95799999999999996</v>
      </c>
      <c r="N41" s="92">
        <v>0.95799999999999996</v>
      </c>
      <c r="O41" s="92">
        <v>0.96700000000000008</v>
      </c>
      <c r="P41" s="92">
        <v>0.96499999999999997</v>
      </c>
      <c r="Q41" s="92">
        <v>0.96200000000000008</v>
      </c>
      <c r="R41" s="92">
        <v>0.98099999999999998</v>
      </c>
      <c r="S41" s="92">
        <v>0.96099999999999997</v>
      </c>
    </row>
    <row r="42" spans="1:19" s="95" customFormat="1">
      <c r="A42" s="174"/>
      <c r="B42" s="175" t="s">
        <v>91</v>
      </c>
      <c r="C42" s="175"/>
      <c r="D42" s="92">
        <v>2.5999999999999999E-2</v>
      </c>
      <c r="E42" s="92">
        <v>1.4E-2</v>
      </c>
      <c r="F42" s="92">
        <v>1.0999999999999999E-2</v>
      </c>
      <c r="G42" s="92">
        <v>2.9000000000000001E-2</v>
      </c>
      <c r="H42" s="92">
        <v>0.05</v>
      </c>
      <c r="I42" s="92">
        <v>4.5999999999999999E-2</v>
      </c>
      <c r="J42" s="92">
        <v>3.7999999999999999E-2</v>
      </c>
      <c r="K42" s="92">
        <v>4.8000000000000001E-2</v>
      </c>
      <c r="L42" s="92">
        <v>2.1000000000000001E-2</v>
      </c>
      <c r="M42" s="93">
        <v>4.2000000000000003E-2</v>
      </c>
      <c r="N42" s="92">
        <v>4.2000000000000003E-2</v>
      </c>
      <c r="O42" s="92">
        <v>3.3000000000000002E-2</v>
      </c>
      <c r="P42" s="92">
        <v>3.5000000000000003E-2</v>
      </c>
      <c r="Q42" s="92">
        <v>3.7999999999999999E-2</v>
      </c>
      <c r="R42" s="92">
        <v>1.9E-2</v>
      </c>
      <c r="S42" s="92">
        <v>3.9E-2</v>
      </c>
    </row>
    <row r="43" spans="1:19" s="95" customFormat="1">
      <c r="A43" s="174"/>
      <c r="B43" s="175" t="s">
        <v>92</v>
      </c>
      <c r="C43" s="175"/>
      <c r="D43" s="92">
        <v>0.19500000000000001</v>
      </c>
      <c r="E43" s="92">
        <v>0.185</v>
      </c>
      <c r="F43" s="92">
        <v>0.188</v>
      </c>
      <c r="G43" s="92">
        <v>0.23599999999999999</v>
      </c>
      <c r="H43" s="92">
        <v>0.24299999999999999</v>
      </c>
      <c r="I43" s="92">
        <v>0.28899999999999998</v>
      </c>
      <c r="J43" s="92">
        <v>0.29299999999999998</v>
      </c>
      <c r="K43" s="92">
        <v>0.307</v>
      </c>
      <c r="L43" s="92">
        <v>0.315</v>
      </c>
      <c r="M43" s="93">
        <v>0.29499999999999998</v>
      </c>
      <c r="N43" s="92">
        <v>0.27800000000000002</v>
      </c>
      <c r="O43" s="92">
        <v>0.23800000000000002</v>
      </c>
      <c r="P43" s="92">
        <v>0.312</v>
      </c>
      <c r="Q43" s="92">
        <v>0.29699999999999999</v>
      </c>
      <c r="R43" s="92">
        <v>0.40600000000000003</v>
      </c>
      <c r="S43" s="92">
        <v>0.42399999999999999</v>
      </c>
    </row>
    <row r="44" spans="1:19" s="95" customFormat="1" ht="24.75" customHeight="1">
      <c r="A44" s="174"/>
      <c r="B44" s="176" t="s">
        <v>93</v>
      </c>
      <c r="C44" s="175"/>
      <c r="D44" s="92">
        <v>0.72</v>
      </c>
      <c r="E44" s="92">
        <v>0.71299999999999997</v>
      </c>
      <c r="F44" s="92">
        <v>0.61799999999999999</v>
      </c>
      <c r="G44" s="92">
        <v>0.68400000000000005</v>
      </c>
      <c r="H44" s="92">
        <v>0.76800000000000002</v>
      </c>
      <c r="I44" s="92">
        <v>0.75900000000000001</v>
      </c>
      <c r="J44" s="92">
        <v>0.79900000000000004</v>
      </c>
      <c r="K44" s="92">
        <v>0.83299999999999996</v>
      </c>
      <c r="L44" s="92">
        <v>0.79900000000000004</v>
      </c>
      <c r="M44" s="93">
        <v>0.75700000000000001</v>
      </c>
      <c r="N44" s="92">
        <v>0.753</v>
      </c>
      <c r="O44" s="92">
        <v>0.747</v>
      </c>
      <c r="P44" s="92">
        <v>0.72900000000000009</v>
      </c>
      <c r="Q44" s="93">
        <v>0.76300000000000001</v>
      </c>
      <c r="R44" s="93">
        <v>0.76600000000000001</v>
      </c>
      <c r="S44" s="93">
        <v>0.8</v>
      </c>
    </row>
    <row r="45" spans="1:19" s="95" customFormat="1">
      <c r="B45" s="105" t="s">
        <v>159</v>
      </c>
      <c r="D45" s="100"/>
      <c r="E45" s="100"/>
      <c r="F45" s="100"/>
      <c r="G45" s="100"/>
      <c r="H45" s="100"/>
      <c r="I45" s="100"/>
      <c r="J45" s="100"/>
      <c r="K45" s="100"/>
      <c r="L45" s="100"/>
      <c r="N45" s="101"/>
      <c r="O45" s="101"/>
    </row>
    <row r="46" spans="1:19" s="95" customFormat="1">
      <c r="B46" s="106" t="s">
        <v>182</v>
      </c>
      <c r="C46" s="106"/>
      <c r="D46" s="100"/>
      <c r="E46" s="100"/>
      <c r="F46" s="100"/>
      <c r="G46" s="100"/>
      <c r="H46" s="100"/>
      <c r="I46" s="100"/>
      <c r="J46" s="100"/>
      <c r="K46" s="100"/>
      <c r="L46" s="94"/>
      <c r="N46" s="101"/>
      <c r="O46" s="101"/>
    </row>
    <row r="47" spans="1:19" s="95" customFormat="1">
      <c r="B47" s="106"/>
      <c r="C47" s="106"/>
      <c r="D47" s="100"/>
      <c r="E47" s="100"/>
      <c r="F47" s="100"/>
      <c r="G47" s="100"/>
      <c r="H47" s="100"/>
      <c r="I47" s="100"/>
      <c r="J47" s="100"/>
      <c r="K47" s="100"/>
      <c r="L47" s="94"/>
      <c r="N47" s="101"/>
      <c r="O47" s="101"/>
    </row>
    <row r="48" spans="1:19" s="95" customFormat="1">
      <c r="B48" s="106"/>
      <c r="C48" s="106"/>
      <c r="D48" s="100"/>
      <c r="E48" s="100"/>
      <c r="F48" s="100"/>
      <c r="G48" s="100"/>
      <c r="H48" s="100"/>
      <c r="I48" s="100"/>
      <c r="J48" s="100"/>
      <c r="K48" s="100"/>
      <c r="L48" s="94"/>
      <c r="N48" s="101"/>
      <c r="O48" s="101"/>
    </row>
    <row r="49" spans="2:15" s="95" customFormat="1" ht="23.25" customHeight="1">
      <c r="B49" s="171" t="s">
        <v>181</v>
      </c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N49" s="101"/>
      <c r="O49" s="101"/>
    </row>
    <row r="50" spans="2:15" s="95" customFormat="1" ht="23.25" customHeight="1">
      <c r="D50" s="100"/>
      <c r="E50" s="100"/>
      <c r="F50" s="100"/>
      <c r="G50" s="100"/>
      <c r="H50" s="100"/>
      <c r="I50" s="100"/>
      <c r="J50" s="100"/>
      <c r="K50" s="100"/>
      <c r="L50" s="100"/>
      <c r="N50" s="101"/>
      <c r="O50" s="101"/>
    </row>
    <row r="51" spans="2:15" s="95" customFormat="1" ht="23.25" customHeight="1">
      <c r="D51" s="100"/>
      <c r="E51" s="100"/>
      <c r="F51" s="100"/>
      <c r="G51" s="100"/>
      <c r="H51" s="100"/>
      <c r="I51" s="100"/>
      <c r="J51" s="100"/>
      <c r="K51" s="100"/>
      <c r="L51" s="100"/>
      <c r="N51" s="101"/>
      <c r="O51" s="101"/>
    </row>
    <row r="52" spans="2:15" s="95" customFormat="1" ht="23.25" customHeight="1">
      <c r="D52" s="100"/>
      <c r="E52" s="100"/>
      <c r="F52" s="100"/>
      <c r="G52" s="100"/>
      <c r="H52" s="100"/>
      <c r="I52" s="100"/>
      <c r="J52" s="100"/>
      <c r="K52" s="100"/>
      <c r="L52" s="100"/>
      <c r="N52" s="101"/>
      <c r="O52" s="101"/>
    </row>
    <row r="53" spans="2:15" s="95" customFormat="1" ht="23.25" customHeight="1">
      <c r="D53" s="100"/>
      <c r="E53" s="100"/>
      <c r="F53" s="100"/>
      <c r="G53" s="100"/>
      <c r="H53" s="100"/>
      <c r="I53" s="100"/>
      <c r="J53" s="100"/>
      <c r="K53" s="100"/>
      <c r="L53" s="100"/>
      <c r="N53" s="101"/>
      <c r="O53" s="101"/>
    </row>
    <row r="54" spans="2:15" s="95" customFormat="1" ht="23.25" customHeight="1">
      <c r="D54" s="100"/>
      <c r="E54" s="100"/>
      <c r="F54" s="100"/>
      <c r="G54" s="100"/>
      <c r="H54" s="100"/>
      <c r="I54" s="100"/>
      <c r="J54" s="100"/>
      <c r="K54" s="100"/>
      <c r="L54" s="100"/>
      <c r="N54" s="101"/>
      <c r="O54" s="101"/>
    </row>
    <row r="55" spans="2:15" s="95" customFormat="1" ht="23.25" customHeight="1">
      <c r="D55" s="100"/>
      <c r="E55" s="100"/>
      <c r="F55" s="100"/>
      <c r="G55" s="100"/>
      <c r="H55" s="100"/>
      <c r="I55" s="100"/>
      <c r="J55" s="100"/>
      <c r="K55" s="100"/>
      <c r="L55" s="100"/>
      <c r="N55" s="101"/>
      <c r="O55" s="101"/>
    </row>
    <row r="56" spans="2:15" s="95" customFormat="1" ht="23.25" customHeight="1">
      <c r="D56" s="100"/>
      <c r="E56" s="100"/>
      <c r="F56" s="100"/>
      <c r="G56" s="100"/>
      <c r="H56" s="100"/>
      <c r="I56" s="100"/>
      <c r="J56" s="100"/>
      <c r="K56" s="100"/>
      <c r="L56" s="100"/>
      <c r="N56" s="101"/>
      <c r="O56" s="101"/>
    </row>
    <row r="57" spans="2:15" s="95" customFormat="1" ht="23.25" customHeight="1">
      <c r="D57" s="100"/>
      <c r="E57" s="100"/>
      <c r="F57" s="100"/>
      <c r="G57" s="100"/>
      <c r="H57" s="100"/>
      <c r="I57" s="100"/>
      <c r="J57" s="100"/>
      <c r="K57" s="100"/>
      <c r="L57" s="100"/>
      <c r="N57" s="101"/>
      <c r="O57" s="101"/>
    </row>
    <row r="58" spans="2:15" s="95" customFormat="1" ht="23.25" customHeight="1">
      <c r="D58" s="100"/>
      <c r="E58" s="100"/>
      <c r="F58" s="100"/>
      <c r="G58" s="100"/>
      <c r="H58" s="100"/>
      <c r="I58" s="100"/>
      <c r="J58" s="100"/>
      <c r="K58" s="100"/>
      <c r="L58" s="100"/>
      <c r="N58" s="101"/>
      <c r="O58" s="101"/>
    </row>
    <row r="59" spans="2:15" s="95" customFormat="1" ht="23.25" customHeight="1">
      <c r="D59" s="100"/>
      <c r="E59" s="100"/>
      <c r="F59" s="100"/>
      <c r="G59" s="100"/>
      <c r="H59" s="100"/>
      <c r="I59" s="100"/>
      <c r="J59" s="100"/>
      <c r="K59" s="100"/>
      <c r="L59" s="100"/>
      <c r="N59" s="101"/>
      <c r="O59" s="101"/>
    </row>
    <row r="60" spans="2:15" s="95" customFormat="1" ht="23.25" customHeight="1">
      <c r="D60" s="100"/>
      <c r="E60" s="100"/>
      <c r="F60" s="100"/>
      <c r="G60" s="100"/>
      <c r="H60" s="100"/>
      <c r="I60" s="100"/>
      <c r="J60" s="100"/>
      <c r="K60" s="100"/>
      <c r="L60" s="100"/>
      <c r="N60" s="101"/>
      <c r="O60" s="101"/>
    </row>
    <row r="61" spans="2:15" s="95" customFormat="1" ht="23.25" customHeight="1">
      <c r="D61" s="100"/>
      <c r="E61" s="100"/>
      <c r="F61" s="100"/>
      <c r="G61" s="100"/>
      <c r="H61" s="100"/>
      <c r="I61" s="100"/>
      <c r="J61" s="100"/>
      <c r="K61" s="100"/>
      <c r="L61" s="100"/>
      <c r="N61" s="101"/>
      <c r="O61" s="101"/>
    </row>
    <row r="62" spans="2:15" s="95" customFormat="1" ht="23.25" customHeight="1">
      <c r="D62" s="100"/>
      <c r="E62" s="100"/>
      <c r="F62" s="100"/>
      <c r="G62" s="100"/>
      <c r="H62" s="100"/>
      <c r="I62" s="100"/>
      <c r="J62" s="100"/>
      <c r="K62" s="100"/>
      <c r="L62" s="100"/>
      <c r="N62" s="101"/>
      <c r="O62" s="101"/>
    </row>
    <row r="63" spans="2:15" s="95" customFormat="1" ht="23.25" customHeight="1">
      <c r="D63" s="100"/>
      <c r="E63" s="100"/>
      <c r="F63" s="100"/>
      <c r="G63" s="100"/>
      <c r="H63" s="100"/>
      <c r="I63" s="100"/>
      <c r="J63" s="100"/>
      <c r="K63" s="100"/>
      <c r="L63" s="100"/>
      <c r="N63" s="101"/>
      <c r="O63" s="101"/>
    </row>
    <row r="64" spans="2:15" s="95" customFormat="1" ht="23.25" customHeight="1">
      <c r="D64" s="100"/>
      <c r="E64" s="100"/>
      <c r="F64" s="100"/>
      <c r="G64" s="100"/>
      <c r="H64" s="100"/>
      <c r="I64" s="100"/>
      <c r="J64" s="100"/>
      <c r="K64" s="100"/>
      <c r="L64" s="100"/>
      <c r="N64" s="101"/>
      <c r="O64" s="101"/>
    </row>
    <row r="65" spans="2:15" s="95" customFormat="1" ht="23.25" customHeight="1">
      <c r="D65" s="100"/>
      <c r="E65" s="100"/>
      <c r="F65" s="100"/>
      <c r="G65" s="100"/>
      <c r="H65" s="100"/>
      <c r="I65" s="100"/>
      <c r="J65" s="100"/>
      <c r="K65" s="100"/>
      <c r="L65" s="100"/>
      <c r="N65" s="101"/>
      <c r="O65" s="101"/>
    </row>
    <row r="66" spans="2:15" s="95" customFormat="1">
      <c r="B66" s="106" t="s">
        <v>182</v>
      </c>
      <c r="D66" s="100"/>
      <c r="E66" s="100"/>
      <c r="F66" s="100"/>
      <c r="G66" s="100"/>
      <c r="H66" s="100"/>
      <c r="I66" s="100"/>
      <c r="J66" s="100"/>
      <c r="K66" s="100"/>
      <c r="L66" s="100"/>
      <c r="N66" s="101"/>
      <c r="O66" s="101"/>
    </row>
    <row r="67" spans="2:15" s="95" customFormat="1" ht="23.25" customHeight="1">
      <c r="D67" s="100"/>
      <c r="E67" s="100"/>
      <c r="F67" s="100"/>
      <c r="G67" s="100"/>
      <c r="H67" s="100"/>
      <c r="I67" s="100"/>
      <c r="J67" s="100"/>
      <c r="K67" s="100"/>
      <c r="L67" s="100"/>
      <c r="N67" s="101"/>
      <c r="O67" s="101"/>
    </row>
    <row r="68" spans="2:15" s="95" customFormat="1" ht="23.25" customHeight="1">
      <c r="D68" s="100"/>
      <c r="E68" s="100"/>
      <c r="F68" s="100"/>
      <c r="G68" s="100"/>
      <c r="H68" s="100"/>
      <c r="I68" s="100"/>
      <c r="J68" s="100"/>
      <c r="K68" s="100"/>
      <c r="L68" s="100"/>
      <c r="N68" s="101"/>
      <c r="O68" s="101"/>
    </row>
    <row r="69" spans="2:15" s="95" customFormat="1" ht="23.25" customHeight="1">
      <c r="D69" s="100"/>
      <c r="E69" s="100"/>
      <c r="F69" s="100"/>
      <c r="G69" s="100"/>
      <c r="H69" s="100"/>
      <c r="I69" s="100"/>
      <c r="J69" s="100"/>
      <c r="K69" s="100"/>
      <c r="L69" s="100"/>
      <c r="N69" s="101"/>
      <c r="O69" s="101"/>
    </row>
    <row r="70" spans="2:15" s="95" customFormat="1" ht="23.25" customHeight="1">
      <c r="D70" s="100"/>
      <c r="E70" s="100"/>
      <c r="F70" s="100"/>
      <c r="G70" s="100"/>
      <c r="H70" s="100"/>
      <c r="I70" s="100"/>
      <c r="J70" s="100"/>
      <c r="K70" s="100"/>
      <c r="L70" s="100"/>
      <c r="N70" s="101"/>
      <c r="O70" s="101"/>
    </row>
    <row r="71" spans="2:15" s="95" customFormat="1" ht="23.25" customHeight="1">
      <c r="D71" s="100"/>
      <c r="E71" s="100"/>
      <c r="F71" s="100"/>
      <c r="G71" s="100"/>
      <c r="H71" s="100"/>
      <c r="I71" s="100"/>
      <c r="J71" s="100"/>
      <c r="K71" s="100"/>
      <c r="L71" s="100"/>
      <c r="N71" s="101"/>
      <c r="O71" s="101"/>
    </row>
    <row r="72" spans="2:15" s="95" customFormat="1" ht="23.25" customHeight="1">
      <c r="D72" s="100"/>
      <c r="E72" s="100"/>
      <c r="F72" s="100"/>
      <c r="G72" s="100"/>
      <c r="H72" s="100"/>
      <c r="I72" s="100"/>
      <c r="J72" s="100"/>
      <c r="K72" s="100"/>
      <c r="L72" s="100"/>
      <c r="N72" s="101"/>
      <c r="O72" s="101"/>
    </row>
    <row r="73" spans="2:15" s="95" customFormat="1" ht="23.25" customHeight="1">
      <c r="D73" s="100"/>
      <c r="E73" s="100"/>
      <c r="F73" s="100"/>
      <c r="G73" s="100"/>
      <c r="H73" s="100"/>
      <c r="I73" s="100"/>
      <c r="J73" s="100"/>
      <c r="K73" s="100"/>
      <c r="L73" s="100"/>
      <c r="N73" s="101"/>
      <c r="O73" s="101"/>
    </row>
    <row r="74" spans="2:15" s="95" customFormat="1" ht="23.25" customHeight="1">
      <c r="D74" s="100"/>
      <c r="E74" s="100"/>
      <c r="F74" s="100"/>
      <c r="G74" s="100"/>
      <c r="H74" s="100"/>
      <c r="I74" s="100"/>
      <c r="J74" s="100"/>
      <c r="K74" s="100"/>
      <c r="L74" s="100"/>
      <c r="N74" s="101"/>
      <c r="O74" s="101"/>
    </row>
    <row r="75" spans="2:15" s="95" customFormat="1" ht="23.25" customHeight="1">
      <c r="D75" s="100"/>
      <c r="E75" s="100"/>
      <c r="F75" s="100"/>
      <c r="G75" s="100"/>
      <c r="H75" s="100"/>
      <c r="I75" s="100"/>
      <c r="J75" s="100"/>
      <c r="K75" s="100"/>
      <c r="L75" s="100"/>
      <c r="N75" s="101"/>
      <c r="O75" s="101"/>
    </row>
    <row r="76" spans="2:15" s="95" customFormat="1" ht="23.25" customHeight="1">
      <c r="D76" s="100"/>
      <c r="E76" s="100"/>
      <c r="F76" s="100"/>
      <c r="G76" s="100"/>
      <c r="H76" s="100"/>
      <c r="I76" s="100"/>
      <c r="J76" s="100"/>
      <c r="K76" s="100"/>
      <c r="L76" s="100"/>
      <c r="N76" s="101"/>
      <c r="O76" s="101"/>
    </row>
    <row r="77" spans="2:15" s="95" customFormat="1" ht="23.25" customHeight="1">
      <c r="D77" s="100"/>
      <c r="E77" s="100"/>
      <c r="F77" s="100"/>
      <c r="G77" s="100"/>
      <c r="H77" s="100"/>
      <c r="I77" s="100"/>
      <c r="J77" s="100"/>
      <c r="K77" s="100"/>
      <c r="L77" s="100"/>
      <c r="N77" s="101"/>
      <c r="O77" s="101"/>
    </row>
    <row r="78" spans="2:15" s="95" customFormat="1" ht="23.25" customHeight="1">
      <c r="D78" s="100"/>
      <c r="E78" s="100"/>
      <c r="F78" s="100"/>
      <c r="G78" s="100"/>
      <c r="H78" s="100"/>
      <c r="I78" s="100"/>
      <c r="J78" s="100"/>
      <c r="K78" s="100"/>
      <c r="L78" s="100"/>
      <c r="N78" s="101"/>
      <c r="O78" s="101"/>
    </row>
    <row r="79" spans="2:15" s="95" customFormat="1" ht="23.25" customHeight="1">
      <c r="D79" s="100"/>
      <c r="E79" s="100"/>
      <c r="F79" s="100"/>
      <c r="G79" s="100"/>
      <c r="H79" s="100"/>
      <c r="I79" s="100"/>
      <c r="J79" s="100"/>
      <c r="K79" s="100"/>
      <c r="L79" s="100"/>
      <c r="N79" s="101"/>
      <c r="O79" s="101"/>
    </row>
    <row r="80" spans="2:15" s="95" customFormat="1" ht="23.25" customHeight="1">
      <c r="D80" s="100"/>
      <c r="E80" s="100"/>
      <c r="F80" s="100"/>
      <c r="G80" s="100"/>
      <c r="H80" s="100"/>
      <c r="I80" s="100"/>
      <c r="J80" s="100"/>
      <c r="K80" s="100"/>
      <c r="L80" s="100"/>
      <c r="N80" s="101"/>
      <c r="O80" s="101"/>
    </row>
    <row r="81" spans="4:15" s="95" customFormat="1" ht="23.25" customHeight="1">
      <c r="D81" s="100"/>
      <c r="E81" s="100"/>
      <c r="F81" s="100"/>
      <c r="G81" s="100"/>
      <c r="H81" s="100"/>
      <c r="I81" s="100"/>
      <c r="J81" s="100"/>
      <c r="K81" s="100"/>
      <c r="L81" s="100"/>
      <c r="N81" s="101"/>
      <c r="O81" s="101"/>
    </row>
    <row r="82" spans="4:15" s="95" customFormat="1" ht="23.25" customHeight="1">
      <c r="D82" s="100"/>
      <c r="E82" s="100"/>
      <c r="F82" s="100"/>
      <c r="G82" s="100"/>
      <c r="H82" s="100"/>
      <c r="I82" s="100"/>
      <c r="J82" s="100"/>
      <c r="K82" s="100"/>
      <c r="L82" s="100"/>
      <c r="N82" s="101"/>
      <c r="O82" s="101"/>
    </row>
    <row r="83" spans="4:15" s="95" customFormat="1" ht="23.25" customHeight="1">
      <c r="D83" s="100"/>
      <c r="E83" s="100"/>
      <c r="F83" s="100"/>
      <c r="G83" s="100"/>
      <c r="H83" s="100"/>
      <c r="I83" s="100"/>
      <c r="J83" s="100"/>
      <c r="K83" s="100"/>
      <c r="L83" s="100"/>
      <c r="N83" s="101"/>
      <c r="O83" s="101"/>
    </row>
    <row r="84" spans="4:15" s="95" customFormat="1" ht="23.25" customHeight="1">
      <c r="D84" s="100"/>
      <c r="E84" s="100"/>
      <c r="F84" s="100"/>
      <c r="G84" s="100"/>
      <c r="H84" s="100"/>
      <c r="I84" s="100"/>
      <c r="J84" s="100"/>
      <c r="K84" s="100"/>
      <c r="L84" s="100"/>
      <c r="N84" s="101"/>
      <c r="O84" s="101"/>
    </row>
    <row r="85" spans="4:15" s="95" customFormat="1" ht="23.25" customHeight="1">
      <c r="D85" s="100"/>
      <c r="E85" s="100"/>
      <c r="F85" s="100"/>
      <c r="G85" s="100"/>
      <c r="H85" s="100"/>
      <c r="I85" s="100"/>
      <c r="J85" s="100"/>
      <c r="K85" s="100"/>
      <c r="L85" s="100"/>
      <c r="N85" s="101"/>
      <c r="O85" s="101"/>
    </row>
    <row r="86" spans="4:15" s="95" customFormat="1" ht="23.25" customHeight="1">
      <c r="D86" s="100"/>
      <c r="E86" s="100"/>
      <c r="F86" s="100"/>
      <c r="G86" s="100"/>
      <c r="H86" s="100"/>
      <c r="I86" s="100"/>
      <c r="J86" s="100"/>
      <c r="K86" s="100"/>
      <c r="L86" s="100"/>
      <c r="N86" s="101"/>
      <c r="O86" s="101"/>
    </row>
    <row r="87" spans="4:15" s="95" customFormat="1" ht="23.25" customHeight="1">
      <c r="D87" s="100"/>
      <c r="E87" s="100"/>
      <c r="F87" s="100"/>
      <c r="G87" s="100"/>
      <c r="H87" s="100"/>
      <c r="I87" s="100"/>
      <c r="J87" s="100"/>
      <c r="K87" s="100"/>
      <c r="L87" s="100"/>
      <c r="N87" s="101"/>
      <c r="O87" s="101"/>
    </row>
    <row r="88" spans="4:15" s="95" customFormat="1" ht="23.25" customHeight="1">
      <c r="D88" s="100"/>
      <c r="E88" s="100"/>
      <c r="F88" s="100"/>
      <c r="G88" s="100"/>
      <c r="H88" s="100"/>
      <c r="I88" s="100"/>
      <c r="J88" s="100"/>
      <c r="K88" s="100"/>
      <c r="L88" s="100"/>
      <c r="N88" s="101"/>
      <c r="O88" s="101"/>
    </row>
    <row r="89" spans="4:15" s="95" customFormat="1" ht="23.25" customHeight="1">
      <c r="D89" s="100"/>
      <c r="E89" s="100"/>
      <c r="F89" s="100"/>
      <c r="G89" s="100"/>
      <c r="H89" s="100"/>
      <c r="I89" s="100"/>
      <c r="J89" s="100"/>
      <c r="K89" s="100"/>
      <c r="L89" s="100"/>
      <c r="N89" s="101"/>
      <c r="O89" s="101"/>
    </row>
    <row r="90" spans="4:15" s="95" customFormat="1" ht="23.25" customHeight="1">
      <c r="D90" s="100"/>
      <c r="E90" s="100"/>
      <c r="F90" s="100"/>
      <c r="G90" s="100"/>
      <c r="H90" s="100"/>
      <c r="I90" s="100"/>
      <c r="J90" s="100"/>
      <c r="K90" s="100"/>
      <c r="L90" s="100"/>
      <c r="N90" s="101"/>
      <c r="O90" s="101"/>
    </row>
    <row r="91" spans="4:15" s="95" customFormat="1" ht="23.25" customHeight="1">
      <c r="D91" s="100"/>
      <c r="E91" s="100"/>
      <c r="F91" s="100"/>
      <c r="G91" s="100"/>
      <c r="H91" s="100"/>
      <c r="I91" s="100"/>
      <c r="J91" s="100"/>
      <c r="K91" s="100"/>
      <c r="L91" s="100"/>
      <c r="N91" s="101"/>
      <c r="O91" s="101"/>
    </row>
    <row r="92" spans="4:15" s="95" customFormat="1" ht="23.25" customHeight="1">
      <c r="D92" s="100"/>
      <c r="E92" s="100"/>
      <c r="F92" s="100"/>
      <c r="G92" s="100"/>
      <c r="H92" s="100"/>
      <c r="I92" s="100"/>
      <c r="J92" s="100"/>
      <c r="K92" s="100"/>
      <c r="L92" s="100"/>
      <c r="N92" s="101"/>
      <c r="O92" s="101"/>
    </row>
    <row r="93" spans="4:15" s="95" customFormat="1" ht="23.25" customHeight="1">
      <c r="D93" s="100"/>
      <c r="E93" s="100"/>
      <c r="F93" s="100"/>
      <c r="G93" s="100"/>
      <c r="H93" s="100"/>
      <c r="I93" s="100"/>
      <c r="J93" s="100"/>
      <c r="K93" s="100"/>
      <c r="L93" s="100"/>
      <c r="N93" s="101"/>
      <c r="O93" s="101"/>
    </row>
    <row r="94" spans="4:15" s="95" customFormat="1" ht="23.25" customHeight="1">
      <c r="D94" s="100"/>
      <c r="E94" s="100"/>
      <c r="F94" s="100"/>
      <c r="G94" s="100"/>
      <c r="H94" s="100"/>
      <c r="I94" s="100"/>
      <c r="J94" s="100"/>
      <c r="K94" s="100"/>
      <c r="L94" s="100"/>
      <c r="N94" s="101"/>
      <c r="O94" s="101"/>
    </row>
    <row r="95" spans="4:15" s="95" customFormat="1" ht="23.25" customHeight="1">
      <c r="D95" s="100"/>
      <c r="E95" s="100"/>
      <c r="F95" s="100"/>
      <c r="G95" s="100"/>
      <c r="H95" s="100"/>
      <c r="I95" s="100"/>
      <c r="J95" s="100"/>
      <c r="K95" s="100"/>
      <c r="L95" s="100"/>
      <c r="N95" s="101"/>
      <c r="O95" s="101"/>
    </row>
    <row r="96" spans="4:15" s="95" customFormat="1" ht="23.25" customHeight="1">
      <c r="D96" s="100"/>
      <c r="E96" s="100"/>
      <c r="F96" s="100"/>
      <c r="G96" s="100"/>
      <c r="H96" s="100"/>
      <c r="I96" s="100"/>
      <c r="J96" s="100"/>
      <c r="K96" s="100"/>
      <c r="L96" s="100"/>
      <c r="N96" s="101"/>
      <c r="O96" s="101"/>
    </row>
    <row r="97" spans="4:15" s="95" customFormat="1" ht="23.25" customHeight="1">
      <c r="D97" s="100"/>
      <c r="E97" s="100"/>
      <c r="F97" s="100"/>
      <c r="G97" s="100"/>
      <c r="H97" s="100"/>
      <c r="I97" s="100"/>
      <c r="J97" s="100"/>
      <c r="K97" s="100"/>
      <c r="L97" s="100"/>
      <c r="N97" s="101"/>
      <c r="O97" s="101"/>
    </row>
    <row r="98" spans="4:15" s="95" customFormat="1" ht="23.25" customHeight="1">
      <c r="D98" s="100"/>
      <c r="E98" s="100"/>
      <c r="F98" s="100"/>
      <c r="G98" s="100"/>
      <c r="H98" s="100"/>
      <c r="I98" s="100"/>
      <c r="J98" s="100"/>
      <c r="K98" s="100"/>
      <c r="L98" s="100"/>
      <c r="N98" s="101"/>
      <c r="O98" s="101"/>
    </row>
    <row r="99" spans="4:15" s="95" customFormat="1" ht="23.25" customHeight="1">
      <c r="D99" s="100"/>
      <c r="E99" s="100"/>
      <c r="F99" s="100"/>
      <c r="G99" s="100"/>
      <c r="H99" s="100"/>
      <c r="I99" s="100"/>
      <c r="J99" s="100"/>
      <c r="K99" s="100"/>
      <c r="L99" s="100"/>
      <c r="N99" s="101"/>
      <c r="O99" s="101"/>
    </row>
    <row r="100" spans="4:15" s="95" customFormat="1" ht="23.25" customHeight="1">
      <c r="D100" s="100"/>
      <c r="E100" s="100"/>
      <c r="F100" s="100"/>
      <c r="G100" s="100"/>
      <c r="H100" s="100"/>
      <c r="I100" s="100"/>
      <c r="J100" s="100"/>
      <c r="K100" s="100"/>
      <c r="L100" s="100"/>
      <c r="N100" s="101"/>
      <c r="O100" s="101"/>
    </row>
    <row r="101" spans="4:15" s="95" customFormat="1" ht="23.25" customHeight="1">
      <c r="D101" s="100"/>
      <c r="E101" s="100"/>
      <c r="F101" s="100"/>
      <c r="G101" s="100"/>
      <c r="H101" s="100"/>
      <c r="I101" s="100"/>
      <c r="J101" s="100"/>
      <c r="K101" s="100"/>
      <c r="L101" s="100"/>
      <c r="N101" s="101"/>
      <c r="O101" s="101"/>
    </row>
    <row r="102" spans="4:15" s="95" customFormat="1" ht="23.25" customHeight="1">
      <c r="D102" s="100"/>
      <c r="E102" s="100"/>
      <c r="F102" s="100"/>
      <c r="G102" s="100"/>
      <c r="H102" s="100"/>
      <c r="I102" s="100"/>
      <c r="J102" s="100"/>
      <c r="K102" s="100"/>
      <c r="L102" s="100"/>
      <c r="N102" s="101"/>
      <c r="O102" s="101"/>
    </row>
    <row r="103" spans="4:15" s="95" customFormat="1" ht="23.25" customHeight="1">
      <c r="D103" s="100"/>
      <c r="E103" s="100"/>
      <c r="F103" s="100"/>
      <c r="G103" s="100"/>
      <c r="H103" s="100"/>
      <c r="I103" s="100"/>
      <c r="J103" s="100"/>
      <c r="K103" s="100"/>
      <c r="L103" s="100"/>
      <c r="N103" s="101"/>
      <c r="O103" s="101"/>
    </row>
    <row r="104" spans="4:15" s="95" customFormat="1" ht="23.25" customHeight="1">
      <c r="D104" s="100"/>
      <c r="E104" s="100"/>
      <c r="F104" s="100"/>
      <c r="G104" s="100"/>
      <c r="H104" s="100"/>
      <c r="I104" s="100"/>
      <c r="J104" s="100"/>
      <c r="K104" s="100"/>
      <c r="L104" s="100"/>
      <c r="N104" s="101"/>
      <c r="O104" s="101"/>
    </row>
    <row r="105" spans="4:15" s="95" customFormat="1" ht="23.25" customHeight="1">
      <c r="D105" s="100"/>
      <c r="E105" s="100"/>
      <c r="F105" s="100"/>
      <c r="G105" s="100"/>
      <c r="H105" s="100"/>
      <c r="I105" s="100"/>
      <c r="J105" s="100"/>
      <c r="K105" s="100"/>
      <c r="L105" s="100"/>
      <c r="N105" s="101"/>
      <c r="O105" s="101"/>
    </row>
    <row r="106" spans="4:15" s="95" customFormat="1" ht="23.25" customHeight="1">
      <c r="D106" s="100"/>
      <c r="E106" s="100"/>
      <c r="F106" s="100"/>
      <c r="G106" s="100"/>
      <c r="H106" s="100"/>
      <c r="I106" s="100"/>
      <c r="J106" s="100"/>
      <c r="K106" s="100"/>
      <c r="L106" s="100"/>
      <c r="N106" s="101"/>
      <c r="O106" s="101"/>
    </row>
    <row r="107" spans="4:15" s="95" customFormat="1" ht="23.25" customHeight="1">
      <c r="D107" s="100"/>
      <c r="E107" s="100"/>
      <c r="F107" s="100"/>
      <c r="G107" s="100"/>
      <c r="H107" s="100"/>
      <c r="I107" s="100"/>
      <c r="J107" s="100"/>
      <c r="K107" s="100"/>
      <c r="L107" s="100"/>
      <c r="N107" s="101"/>
      <c r="O107" s="101"/>
    </row>
    <row r="108" spans="4:15" s="95" customFormat="1" ht="23.25" customHeight="1">
      <c r="D108" s="100"/>
      <c r="E108" s="100"/>
      <c r="F108" s="100"/>
      <c r="G108" s="100"/>
      <c r="H108" s="100"/>
      <c r="I108" s="100"/>
      <c r="J108" s="100"/>
      <c r="K108" s="100"/>
      <c r="L108" s="100"/>
      <c r="N108" s="101"/>
      <c r="O108" s="101"/>
    </row>
    <row r="109" spans="4:15" s="95" customFormat="1" ht="23.25" customHeight="1">
      <c r="D109" s="100"/>
      <c r="E109" s="100"/>
      <c r="F109" s="100"/>
      <c r="G109" s="100"/>
      <c r="H109" s="100"/>
      <c r="I109" s="100"/>
      <c r="J109" s="100"/>
      <c r="K109" s="100"/>
      <c r="L109" s="100"/>
      <c r="N109" s="101"/>
      <c r="O109" s="101"/>
    </row>
    <row r="110" spans="4:15" s="95" customFormat="1" ht="23.25" customHeight="1">
      <c r="D110" s="100"/>
      <c r="E110" s="100"/>
      <c r="F110" s="100"/>
      <c r="G110" s="100"/>
      <c r="H110" s="100"/>
      <c r="I110" s="100"/>
      <c r="J110" s="100"/>
      <c r="K110" s="100"/>
      <c r="L110" s="100"/>
      <c r="N110" s="101"/>
      <c r="O110" s="101"/>
    </row>
    <row r="111" spans="4:15" s="95" customFormat="1" ht="23.25" customHeight="1">
      <c r="D111" s="100"/>
      <c r="E111" s="100"/>
      <c r="F111" s="100"/>
      <c r="G111" s="100"/>
      <c r="H111" s="100"/>
      <c r="I111" s="100"/>
      <c r="J111" s="100"/>
      <c r="K111" s="100"/>
      <c r="L111" s="100"/>
      <c r="N111" s="101"/>
      <c r="O111" s="101"/>
    </row>
    <row r="112" spans="4:15" s="95" customFormat="1" ht="23.25" customHeight="1">
      <c r="D112" s="100"/>
      <c r="E112" s="100"/>
      <c r="F112" s="100"/>
      <c r="G112" s="100"/>
      <c r="H112" s="100"/>
      <c r="I112" s="100"/>
      <c r="J112" s="100"/>
      <c r="K112" s="100"/>
      <c r="L112" s="100"/>
      <c r="N112" s="101"/>
      <c r="O112" s="101"/>
    </row>
    <row r="113" spans="4:15" s="95" customFormat="1" ht="23.25" customHeight="1">
      <c r="D113" s="100"/>
      <c r="E113" s="100"/>
      <c r="F113" s="100"/>
      <c r="G113" s="100"/>
      <c r="H113" s="100"/>
      <c r="I113" s="100"/>
      <c r="J113" s="100"/>
      <c r="K113" s="100"/>
      <c r="L113" s="100"/>
      <c r="N113" s="101"/>
      <c r="O113" s="101"/>
    </row>
    <row r="114" spans="4:15" s="95" customFormat="1" ht="23.25" customHeight="1">
      <c r="D114" s="100"/>
      <c r="E114" s="100"/>
      <c r="F114" s="100"/>
      <c r="G114" s="100"/>
      <c r="H114" s="100"/>
      <c r="I114" s="100"/>
      <c r="J114" s="100"/>
      <c r="K114" s="100"/>
      <c r="L114" s="100"/>
      <c r="N114" s="101"/>
      <c r="O114" s="101"/>
    </row>
    <row r="115" spans="4:15" s="95" customFormat="1" ht="23.25" customHeight="1">
      <c r="D115" s="100"/>
      <c r="E115" s="100"/>
      <c r="F115" s="100"/>
      <c r="G115" s="100"/>
      <c r="H115" s="100"/>
      <c r="I115" s="100"/>
      <c r="J115" s="100"/>
      <c r="K115" s="100"/>
      <c r="L115" s="100"/>
      <c r="N115" s="101"/>
      <c r="O115" s="101"/>
    </row>
    <row r="116" spans="4:15" s="95" customFormat="1" ht="23.25" customHeight="1">
      <c r="D116" s="100"/>
      <c r="E116" s="100"/>
      <c r="F116" s="100"/>
      <c r="G116" s="100"/>
      <c r="H116" s="100"/>
      <c r="I116" s="100"/>
      <c r="J116" s="100"/>
      <c r="K116" s="100"/>
      <c r="L116" s="100"/>
      <c r="N116" s="101"/>
      <c r="O116" s="101"/>
    </row>
    <row r="117" spans="4:15" s="95" customFormat="1" ht="23.25" customHeight="1">
      <c r="D117" s="100"/>
      <c r="E117" s="100"/>
      <c r="F117" s="100"/>
      <c r="G117" s="100"/>
      <c r="H117" s="100"/>
      <c r="I117" s="100"/>
      <c r="J117" s="100"/>
      <c r="K117" s="100"/>
      <c r="L117" s="100"/>
      <c r="N117" s="101"/>
      <c r="O117" s="101"/>
    </row>
    <row r="118" spans="4:15" s="95" customFormat="1" ht="23.25" customHeight="1">
      <c r="D118" s="100"/>
      <c r="E118" s="100"/>
      <c r="F118" s="100"/>
      <c r="G118" s="100"/>
      <c r="H118" s="100"/>
      <c r="I118" s="100"/>
      <c r="J118" s="100"/>
      <c r="K118" s="100"/>
      <c r="L118" s="100"/>
      <c r="N118" s="101"/>
      <c r="O118" s="101"/>
    </row>
    <row r="119" spans="4:15" s="95" customFormat="1" ht="23.25" customHeight="1">
      <c r="D119" s="100"/>
      <c r="E119" s="100"/>
      <c r="F119" s="100"/>
      <c r="G119" s="100"/>
      <c r="H119" s="100"/>
      <c r="I119" s="100"/>
      <c r="J119" s="100"/>
      <c r="K119" s="100"/>
      <c r="L119" s="100"/>
      <c r="N119" s="101"/>
      <c r="O119" s="101"/>
    </row>
    <row r="120" spans="4:15" s="95" customFormat="1" ht="23.25" customHeight="1">
      <c r="D120" s="100"/>
      <c r="E120" s="100"/>
      <c r="F120" s="100"/>
      <c r="G120" s="100"/>
      <c r="H120" s="100"/>
      <c r="I120" s="100"/>
      <c r="J120" s="100"/>
      <c r="K120" s="100"/>
      <c r="L120" s="100"/>
      <c r="N120" s="101"/>
      <c r="O120" s="101"/>
    </row>
    <row r="121" spans="4:15" s="95" customFormat="1" ht="23.25" customHeight="1">
      <c r="D121" s="100"/>
      <c r="E121" s="100"/>
      <c r="F121" s="100"/>
      <c r="G121" s="100"/>
      <c r="H121" s="100"/>
      <c r="I121" s="100"/>
      <c r="J121" s="100"/>
      <c r="K121" s="100"/>
      <c r="L121" s="100"/>
      <c r="N121" s="101"/>
      <c r="O121" s="101"/>
    </row>
    <row r="122" spans="4:15" s="95" customFormat="1" ht="23.25" customHeight="1">
      <c r="D122" s="100"/>
      <c r="E122" s="100"/>
      <c r="F122" s="100"/>
      <c r="G122" s="100"/>
      <c r="H122" s="100"/>
      <c r="I122" s="100"/>
      <c r="J122" s="100"/>
      <c r="K122" s="100"/>
      <c r="L122" s="100"/>
      <c r="N122" s="101"/>
      <c r="O122" s="101"/>
    </row>
    <row r="123" spans="4:15" s="95" customFormat="1" ht="23.25" customHeight="1">
      <c r="D123" s="100"/>
      <c r="E123" s="100"/>
      <c r="F123" s="100"/>
      <c r="G123" s="100"/>
      <c r="H123" s="100"/>
      <c r="I123" s="100"/>
      <c r="J123" s="100"/>
      <c r="K123" s="100"/>
      <c r="L123" s="100"/>
      <c r="N123" s="101"/>
      <c r="O123" s="101"/>
    </row>
    <row r="124" spans="4:15" s="95" customFormat="1" ht="23.25" customHeight="1">
      <c r="D124" s="100"/>
      <c r="E124" s="100"/>
      <c r="F124" s="100"/>
      <c r="G124" s="100"/>
      <c r="H124" s="100"/>
      <c r="I124" s="100"/>
      <c r="J124" s="100"/>
      <c r="K124" s="100"/>
      <c r="L124" s="100"/>
      <c r="N124" s="101"/>
      <c r="O124" s="101"/>
    </row>
    <row r="125" spans="4:15" s="95" customFormat="1" ht="23.25" customHeight="1">
      <c r="D125" s="100"/>
      <c r="E125" s="100"/>
      <c r="F125" s="100"/>
      <c r="G125" s="100"/>
      <c r="H125" s="100"/>
      <c r="I125" s="100"/>
      <c r="J125" s="100"/>
      <c r="K125" s="100"/>
      <c r="L125" s="100"/>
      <c r="N125" s="101"/>
      <c r="O125" s="101"/>
    </row>
    <row r="126" spans="4:15" s="95" customFormat="1" ht="23.25" customHeight="1">
      <c r="D126" s="100"/>
      <c r="E126" s="100"/>
      <c r="F126" s="100"/>
      <c r="G126" s="100"/>
      <c r="H126" s="100"/>
      <c r="I126" s="100"/>
      <c r="J126" s="100"/>
      <c r="K126" s="100"/>
      <c r="L126" s="100"/>
      <c r="N126" s="101"/>
      <c r="O126" s="101"/>
    </row>
    <row r="127" spans="4:15" s="95" customFormat="1" ht="23.25" customHeight="1">
      <c r="D127" s="100"/>
      <c r="E127" s="100"/>
      <c r="F127" s="100"/>
      <c r="G127" s="100"/>
      <c r="H127" s="100"/>
      <c r="I127" s="100"/>
      <c r="J127" s="100"/>
      <c r="K127" s="100"/>
      <c r="L127" s="100"/>
      <c r="N127" s="101"/>
      <c r="O127" s="101"/>
    </row>
    <row r="128" spans="4:15" s="95" customFormat="1" ht="23.25" customHeight="1">
      <c r="D128" s="100"/>
      <c r="E128" s="100"/>
      <c r="F128" s="100"/>
      <c r="G128" s="100"/>
      <c r="H128" s="100"/>
      <c r="I128" s="100"/>
      <c r="J128" s="100"/>
      <c r="K128" s="100"/>
      <c r="L128" s="100"/>
      <c r="N128" s="101"/>
      <c r="O128" s="101"/>
    </row>
    <row r="129" spans="4:15" s="95" customFormat="1" ht="23.25" customHeight="1">
      <c r="D129" s="100"/>
      <c r="E129" s="100"/>
      <c r="F129" s="100"/>
      <c r="G129" s="100"/>
      <c r="H129" s="100"/>
      <c r="I129" s="100"/>
      <c r="J129" s="100"/>
      <c r="K129" s="100"/>
      <c r="L129" s="100"/>
      <c r="N129" s="101"/>
      <c r="O129" s="101"/>
    </row>
    <row r="130" spans="4:15" s="95" customFormat="1" ht="23.25" customHeight="1">
      <c r="D130" s="100"/>
      <c r="E130" s="100"/>
      <c r="F130" s="100"/>
      <c r="G130" s="100"/>
      <c r="H130" s="100"/>
      <c r="I130" s="100"/>
      <c r="J130" s="100"/>
      <c r="K130" s="100"/>
      <c r="L130" s="100"/>
      <c r="N130" s="101"/>
      <c r="O130" s="101"/>
    </row>
    <row r="131" spans="4:15" s="95" customFormat="1" ht="23.25" customHeight="1">
      <c r="D131" s="100"/>
      <c r="E131" s="100"/>
      <c r="F131" s="100"/>
      <c r="G131" s="100"/>
      <c r="H131" s="100"/>
      <c r="I131" s="100"/>
      <c r="J131" s="100"/>
      <c r="K131" s="100"/>
      <c r="L131" s="100"/>
      <c r="N131" s="101"/>
      <c r="O131" s="101"/>
    </row>
    <row r="132" spans="4:15" s="95" customFormat="1" ht="23.25" customHeight="1">
      <c r="D132" s="100"/>
      <c r="E132" s="100"/>
      <c r="F132" s="100"/>
      <c r="G132" s="100"/>
      <c r="H132" s="100"/>
      <c r="I132" s="100"/>
      <c r="J132" s="100"/>
      <c r="K132" s="100"/>
      <c r="L132" s="100"/>
      <c r="N132" s="101"/>
      <c r="O132" s="101"/>
    </row>
    <row r="133" spans="4:15" s="95" customFormat="1" ht="23.25" customHeight="1">
      <c r="D133" s="100"/>
      <c r="E133" s="100"/>
      <c r="F133" s="100"/>
      <c r="G133" s="100"/>
      <c r="H133" s="100"/>
      <c r="I133" s="100"/>
      <c r="J133" s="100"/>
      <c r="K133" s="100"/>
      <c r="L133" s="100"/>
      <c r="N133" s="101"/>
      <c r="O133" s="101"/>
    </row>
    <row r="134" spans="4:15" s="95" customFormat="1" ht="23.25" customHeight="1">
      <c r="D134" s="100"/>
      <c r="E134" s="100"/>
      <c r="F134" s="100"/>
      <c r="G134" s="100"/>
      <c r="H134" s="100"/>
      <c r="I134" s="100"/>
      <c r="J134" s="100"/>
      <c r="K134" s="100"/>
      <c r="L134" s="100"/>
      <c r="N134" s="101"/>
      <c r="O134" s="101"/>
    </row>
    <row r="135" spans="4:15" s="95" customFormat="1" ht="23.25" customHeight="1">
      <c r="D135" s="100"/>
      <c r="E135" s="100"/>
      <c r="F135" s="100"/>
      <c r="G135" s="100"/>
      <c r="H135" s="100"/>
      <c r="I135" s="100"/>
      <c r="J135" s="100"/>
      <c r="K135" s="100"/>
      <c r="L135" s="100"/>
      <c r="N135" s="101"/>
      <c r="O135" s="101"/>
    </row>
    <row r="136" spans="4:15" s="95" customFormat="1" ht="23.25" customHeight="1">
      <c r="D136" s="100"/>
      <c r="E136" s="100"/>
      <c r="F136" s="100"/>
      <c r="G136" s="100"/>
      <c r="H136" s="100"/>
      <c r="I136" s="100"/>
      <c r="J136" s="100"/>
      <c r="K136" s="100"/>
      <c r="L136" s="100"/>
      <c r="N136" s="101"/>
      <c r="O136" s="101"/>
    </row>
    <row r="137" spans="4:15" s="95" customFormat="1" ht="23.25" customHeight="1">
      <c r="D137" s="100"/>
      <c r="E137" s="100"/>
      <c r="F137" s="100"/>
      <c r="G137" s="100"/>
      <c r="H137" s="100"/>
      <c r="I137" s="100"/>
      <c r="J137" s="100"/>
      <c r="K137" s="100"/>
      <c r="L137" s="100"/>
      <c r="N137" s="101"/>
      <c r="O137" s="101"/>
    </row>
    <row r="138" spans="4:15" s="95" customFormat="1" ht="23.25" customHeight="1">
      <c r="D138" s="100"/>
      <c r="E138" s="100"/>
      <c r="F138" s="100"/>
      <c r="G138" s="100"/>
      <c r="H138" s="100"/>
      <c r="I138" s="100"/>
      <c r="J138" s="100"/>
      <c r="K138" s="100"/>
      <c r="L138" s="100"/>
      <c r="N138" s="101"/>
      <c r="O138" s="101"/>
    </row>
    <row r="139" spans="4:15" s="95" customFormat="1" ht="23.25" customHeight="1">
      <c r="D139" s="100"/>
      <c r="E139" s="100"/>
      <c r="F139" s="100"/>
      <c r="G139" s="100"/>
      <c r="H139" s="100"/>
      <c r="I139" s="100"/>
      <c r="J139" s="100"/>
      <c r="K139" s="100"/>
      <c r="L139" s="100"/>
      <c r="N139" s="101"/>
      <c r="O139" s="101"/>
    </row>
    <row r="140" spans="4:15" s="95" customFormat="1" ht="23.25" customHeight="1">
      <c r="D140" s="100"/>
      <c r="E140" s="100"/>
      <c r="F140" s="100"/>
      <c r="G140" s="100"/>
      <c r="H140" s="100"/>
      <c r="I140" s="100"/>
      <c r="J140" s="100"/>
      <c r="K140" s="100"/>
      <c r="L140" s="100"/>
      <c r="N140" s="101"/>
      <c r="O140" s="101"/>
    </row>
    <row r="141" spans="4:15" s="95" customFormat="1" ht="23.25" customHeight="1">
      <c r="D141" s="100"/>
      <c r="E141" s="100"/>
      <c r="F141" s="100"/>
      <c r="G141" s="100"/>
      <c r="H141" s="100"/>
      <c r="I141" s="100"/>
      <c r="J141" s="100"/>
      <c r="K141" s="100"/>
      <c r="L141" s="100"/>
      <c r="N141" s="101"/>
      <c r="O141" s="101"/>
    </row>
    <row r="142" spans="4:15" s="95" customFormat="1" ht="23.25" customHeight="1">
      <c r="D142" s="100"/>
      <c r="E142" s="100"/>
      <c r="F142" s="100"/>
      <c r="G142" s="100"/>
      <c r="H142" s="100"/>
      <c r="I142" s="100"/>
      <c r="J142" s="100"/>
      <c r="K142" s="100"/>
      <c r="L142" s="100"/>
      <c r="N142" s="101"/>
      <c r="O142" s="101"/>
    </row>
    <row r="143" spans="4:15" s="95" customFormat="1" ht="23.25" customHeight="1">
      <c r="D143" s="100"/>
      <c r="E143" s="100"/>
      <c r="F143" s="100"/>
      <c r="G143" s="100"/>
      <c r="H143" s="100"/>
      <c r="I143" s="100"/>
      <c r="J143" s="100"/>
      <c r="K143" s="100"/>
      <c r="L143" s="100"/>
      <c r="N143" s="101"/>
      <c r="O143" s="101"/>
    </row>
    <row r="144" spans="4:15" s="95" customFormat="1" ht="23.25" customHeight="1">
      <c r="D144" s="100"/>
      <c r="E144" s="100"/>
      <c r="F144" s="100"/>
      <c r="G144" s="100"/>
      <c r="H144" s="100"/>
      <c r="I144" s="100"/>
      <c r="J144" s="100"/>
      <c r="K144" s="100"/>
      <c r="L144" s="100"/>
      <c r="N144" s="101"/>
      <c r="O144" s="101"/>
    </row>
    <row r="145" spans="4:15" s="95" customFormat="1" ht="23.25" customHeight="1">
      <c r="D145" s="100"/>
      <c r="E145" s="100"/>
      <c r="F145" s="100"/>
      <c r="G145" s="100"/>
      <c r="H145" s="100"/>
      <c r="I145" s="100"/>
      <c r="J145" s="100"/>
      <c r="K145" s="100"/>
      <c r="L145" s="100"/>
      <c r="N145" s="101"/>
      <c r="O145" s="101"/>
    </row>
    <row r="146" spans="4:15" s="95" customFormat="1" ht="23.25" customHeight="1">
      <c r="D146" s="100"/>
      <c r="E146" s="100"/>
      <c r="F146" s="100"/>
      <c r="G146" s="100"/>
      <c r="H146" s="100"/>
      <c r="I146" s="100"/>
      <c r="J146" s="100"/>
      <c r="K146" s="100"/>
      <c r="L146" s="100"/>
      <c r="N146" s="101"/>
      <c r="O146" s="101"/>
    </row>
    <row r="147" spans="4:15" s="95" customFormat="1" ht="23.25" customHeight="1">
      <c r="D147" s="100"/>
      <c r="E147" s="100"/>
      <c r="F147" s="100"/>
      <c r="G147" s="100"/>
      <c r="H147" s="100"/>
      <c r="I147" s="100"/>
      <c r="J147" s="100"/>
      <c r="K147" s="100"/>
      <c r="L147" s="100"/>
      <c r="N147" s="101"/>
      <c r="O147" s="101"/>
    </row>
    <row r="148" spans="4:15" s="95" customFormat="1" ht="23.25" customHeight="1">
      <c r="D148" s="100"/>
      <c r="E148" s="100"/>
      <c r="F148" s="100"/>
      <c r="G148" s="100"/>
      <c r="H148" s="100"/>
      <c r="I148" s="100"/>
      <c r="J148" s="100"/>
      <c r="K148" s="100"/>
      <c r="L148" s="100"/>
      <c r="N148" s="101"/>
      <c r="O148" s="101"/>
    </row>
    <row r="149" spans="4:15" s="95" customFormat="1" ht="23.25" customHeight="1">
      <c r="D149" s="100"/>
      <c r="E149" s="100"/>
      <c r="F149" s="100"/>
      <c r="G149" s="100"/>
      <c r="H149" s="100"/>
      <c r="I149" s="100"/>
      <c r="J149" s="100"/>
      <c r="K149" s="100"/>
      <c r="L149" s="100"/>
      <c r="N149" s="101"/>
      <c r="O149" s="101"/>
    </row>
    <row r="150" spans="4:15" s="95" customFormat="1" ht="23.25" customHeight="1">
      <c r="D150" s="100"/>
      <c r="E150" s="100"/>
      <c r="F150" s="100"/>
      <c r="G150" s="100"/>
      <c r="H150" s="100"/>
      <c r="I150" s="100"/>
      <c r="J150" s="100"/>
      <c r="K150" s="100"/>
      <c r="L150" s="100"/>
      <c r="N150" s="101"/>
      <c r="O150" s="101"/>
    </row>
    <row r="151" spans="4:15" s="95" customFormat="1" ht="23.25" customHeight="1">
      <c r="D151" s="100"/>
      <c r="E151" s="100"/>
      <c r="F151" s="100"/>
      <c r="G151" s="100"/>
      <c r="H151" s="100"/>
      <c r="I151" s="100"/>
      <c r="J151" s="100"/>
      <c r="K151" s="100"/>
      <c r="L151" s="100"/>
      <c r="N151" s="101"/>
      <c r="O151" s="101"/>
    </row>
    <row r="152" spans="4:15" s="95" customFormat="1" ht="23.25" customHeight="1">
      <c r="D152" s="100"/>
      <c r="E152" s="100"/>
      <c r="F152" s="100"/>
      <c r="G152" s="100"/>
      <c r="H152" s="100"/>
      <c r="I152" s="100"/>
      <c r="J152" s="100"/>
      <c r="K152" s="100"/>
      <c r="L152" s="100"/>
      <c r="N152" s="101"/>
      <c r="O152" s="101"/>
    </row>
    <row r="153" spans="4:15" s="95" customFormat="1" ht="23.25" customHeight="1">
      <c r="D153" s="100"/>
      <c r="E153" s="100"/>
      <c r="F153" s="100"/>
      <c r="G153" s="100"/>
      <c r="H153" s="100"/>
      <c r="I153" s="100"/>
      <c r="J153" s="100"/>
      <c r="K153" s="100"/>
      <c r="L153" s="100"/>
      <c r="N153" s="101"/>
      <c r="O153" s="101"/>
    </row>
    <row r="154" spans="4:15" s="95" customFormat="1" ht="23.25" customHeight="1">
      <c r="D154" s="100"/>
      <c r="E154" s="100"/>
      <c r="F154" s="100"/>
      <c r="G154" s="100"/>
      <c r="H154" s="100"/>
      <c r="I154" s="100"/>
      <c r="J154" s="100"/>
      <c r="K154" s="100"/>
      <c r="L154" s="100"/>
      <c r="N154" s="101"/>
      <c r="O154" s="101"/>
    </row>
    <row r="155" spans="4:15" s="95" customFormat="1" ht="23.25" customHeight="1">
      <c r="D155" s="100"/>
      <c r="E155" s="100"/>
      <c r="F155" s="100"/>
      <c r="G155" s="100"/>
      <c r="H155" s="100"/>
      <c r="I155" s="100"/>
      <c r="J155" s="100"/>
      <c r="K155" s="100"/>
      <c r="L155" s="100"/>
      <c r="N155" s="101"/>
      <c r="O155" s="101"/>
    </row>
    <row r="156" spans="4:15" s="95" customFormat="1" ht="23.25" customHeight="1">
      <c r="D156" s="100"/>
      <c r="E156" s="100"/>
      <c r="F156" s="100"/>
      <c r="G156" s="100"/>
      <c r="H156" s="100"/>
      <c r="I156" s="100"/>
      <c r="J156" s="100"/>
      <c r="K156" s="100"/>
      <c r="L156" s="100"/>
      <c r="N156" s="101"/>
      <c r="O156" s="101"/>
    </row>
    <row r="157" spans="4:15" s="95" customFormat="1" ht="23.25" customHeight="1">
      <c r="D157" s="100"/>
      <c r="E157" s="100"/>
      <c r="F157" s="100"/>
      <c r="G157" s="100"/>
      <c r="H157" s="100"/>
      <c r="I157" s="100"/>
      <c r="J157" s="100"/>
      <c r="K157" s="100"/>
      <c r="L157" s="100"/>
      <c r="N157" s="101"/>
      <c r="O157" s="101"/>
    </row>
    <row r="158" spans="4:15" s="95" customFormat="1" ht="23.25" customHeight="1">
      <c r="D158" s="100"/>
      <c r="E158" s="100"/>
      <c r="F158" s="100"/>
      <c r="G158" s="100"/>
      <c r="H158" s="100"/>
      <c r="I158" s="100"/>
      <c r="J158" s="100"/>
      <c r="K158" s="100"/>
      <c r="L158" s="100"/>
      <c r="N158" s="101"/>
      <c r="O158" s="101"/>
    </row>
    <row r="159" spans="4:15" s="95" customFormat="1" ht="23.25" customHeight="1">
      <c r="D159" s="100"/>
      <c r="E159" s="100"/>
      <c r="F159" s="100"/>
      <c r="G159" s="100"/>
      <c r="H159" s="100"/>
      <c r="I159" s="100"/>
      <c r="J159" s="100"/>
      <c r="K159" s="100"/>
      <c r="L159" s="100"/>
      <c r="N159" s="101"/>
      <c r="O159" s="101"/>
    </row>
    <row r="160" spans="4:15" s="95" customFormat="1" ht="23.25" customHeight="1">
      <c r="D160" s="100"/>
      <c r="E160" s="100"/>
      <c r="F160" s="100"/>
      <c r="G160" s="100"/>
      <c r="H160" s="100"/>
      <c r="I160" s="100"/>
      <c r="J160" s="100"/>
      <c r="K160" s="100"/>
      <c r="L160" s="100"/>
      <c r="N160" s="101"/>
      <c r="O160" s="101"/>
    </row>
    <row r="161" spans="4:15" s="95" customFormat="1" ht="23.25" customHeight="1">
      <c r="D161" s="100"/>
      <c r="E161" s="100"/>
      <c r="F161" s="100"/>
      <c r="G161" s="100"/>
      <c r="H161" s="100"/>
      <c r="I161" s="100"/>
      <c r="J161" s="100"/>
      <c r="K161" s="100"/>
      <c r="L161" s="100"/>
      <c r="N161" s="101"/>
      <c r="O161" s="101"/>
    </row>
    <row r="162" spans="4:15" s="95" customFormat="1" ht="23.25" customHeight="1">
      <c r="D162" s="100"/>
      <c r="E162" s="100"/>
      <c r="F162" s="100"/>
      <c r="G162" s="100"/>
      <c r="H162" s="100"/>
      <c r="I162" s="100"/>
      <c r="J162" s="100"/>
      <c r="K162" s="100"/>
      <c r="L162" s="100"/>
      <c r="N162" s="101"/>
      <c r="O162" s="101"/>
    </row>
    <row r="163" spans="4:15" s="95" customFormat="1" ht="23.25" customHeight="1">
      <c r="D163" s="100"/>
      <c r="E163" s="100"/>
      <c r="F163" s="100"/>
      <c r="G163" s="100"/>
      <c r="H163" s="100"/>
      <c r="I163" s="100"/>
      <c r="J163" s="100"/>
      <c r="K163" s="100"/>
      <c r="L163" s="100"/>
      <c r="N163" s="101"/>
      <c r="O163" s="101"/>
    </row>
    <row r="164" spans="4:15" s="95" customFormat="1" ht="23.25" customHeight="1">
      <c r="D164" s="100"/>
      <c r="E164" s="100"/>
      <c r="F164" s="100"/>
      <c r="G164" s="100"/>
      <c r="H164" s="100"/>
      <c r="I164" s="100"/>
      <c r="J164" s="100"/>
      <c r="K164" s="100"/>
      <c r="L164" s="100"/>
      <c r="N164" s="101"/>
      <c r="O164" s="101"/>
    </row>
    <row r="165" spans="4:15" s="95" customFormat="1" ht="23.25" customHeight="1">
      <c r="D165" s="100"/>
      <c r="E165" s="100"/>
      <c r="F165" s="100"/>
      <c r="G165" s="100"/>
      <c r="H165" s="100"/>
      <c r="I165" s="100"/>
      <c r="J165" s="100"/>
      <c r="K165" s="100"/>
      <c r="L165" s="100"/>
      <c r="N165" s="101"/>
      <c r="O165" s="101"/>
    </row>
    <row r="166" spans="4:15" s="95" customFormat="1" ht="23.25" customHeight="1">
      <c r="D166" s="100"/>
      <c r="E166" s="100"/>
      <c r="F166" s="100"/>
      <c r="G166" s="100"/>
      <c r="H166" s="100"/>
      <c r="I166" s="100"/>
      <c r="J166" s="100"/>
      <c r="K166" s="100"/>
      <c r="L166" s="100"/>
      <c r="N166" s="101"/>
      <c r="O166" s="101"/>
    </row>
    <row r="167" spans="4:15" s="95" customFormat="1" ht="23.25" customHeight="1">
      <c r="D167" s="100"/>
      <c r="E167" s="100"/>
      <c r="F167" s="100"/>
      <c r="G167" s="100"/>
      <c r="H167" s="100"/>
      <c r="I167" s="100"/>
      <c r="J167" s="100"/>
      <c r="K167" s="100"/>
      <c r="L167" s="100"/>
      <c r="N167" s="101"/>
      <c r="O167" s="101"/>
    </row>
    <row r="168" spans="4:15" s="95" customFormat="1" ht="23.25" customHeight="1">
      <c r="D168" s="100"/>
      <c r="E168" s="100"/>
      <c r="F168" s="100"/>
      <c r="G168" s="100"/>
      <c r="H168" s="100"/>
      <c r="I168" s="100"/>
      <c r="J168" s="100"/>
      <c r="K168" s="100"/>
      <c r="L168" s="100"/>
      <c r="N168" s="101"/>
      <c r="O168" s="101"/>
    </row>
    <row r="169" spans="4:15" s="95" customFormat="1" ht="23.25" customHeight="1">
      <c r="D169" s="100"/>
      <c r="E169" s="100"/>
      <c r="F169" s="100"/>
      <c r="G169" s="100"/>
      <c r="H169" s="100"/>
      <c r="I169" s="100"/>
      <c r="J169" s="100"/>
      <c r="K169" s="100"/>
      <c r="L169" s="100"/>
      <c r="N169" s="101"/>
      <c r="O169" s="101"/>
    </row>
    <row r="170" spans="4:15" s="95" customFormat="1" ht="23.25" customHeight="1">
      <c r="D170" s="100"/>
      <c r="E170" s="100"/>
      <c r="F170" s="100"/>
      <c r="G170" s="100"/>
      <c r="H170" s="100"/>
      <c r="I170" s="100"/>
      <c r="J170" s="100"/>
      <c r="K170" s="100"/>
      <c r="L170" s="100"/>
      <c r="N170" s="101"/>
      <c r="O170" s="101"/>
    </row>
    <row r="171" spans="4:15" s="95" customFormat="1" ht="23.25" customHeight="1">
      <c r="D171" s="100"/>
      <c r="E171" s="100"/>
      <c r="F171" s="100"/>
      <c r="G171" s="100"/>
      <c r="H171" s="100"/>
      <c r="I171" s="100"/>
      <c r="J171" s="100"/>
      <c r="K171" s="100"/>
      <c r="L171" s="100"/>
      <c r="N171" s="101"/>
      <c r="O171" s="101"/>
    </row>
    <row r="172" spans="4:15" s="95" customFormat="1" ht="23.25" customHeight="1">
      <c r="D172" s="100"/>
      <c r="E172" s="100"/>
      <c r="F172" s="100"/>
      <c r="G172" s="100"/>
      <c r="H172" s="100"/>
      <c r="I172" s="100"/>
      <c r="J172" s="100"/>
      <c r="K172" s="100"/>
      <c r="L172" s="100"/>
      <c r="N172" s="101"/>
      <c r="O172" s="101"/>
    </row>
    <row r="173" spans="4:15" s="95" customFormat="1" ht="23.25" customHeight="1">
      <c r="D173" s="100"/>
      <c r="E173" s="100"/>
      <c r="F173" s="100"/>
      <c r="G173" s="100"/>
      <c r="H173" s="100"/>
      <c r="I173" s="100"/>
      <c r="J173" s="100"/>
      <c r="K173" s="100"/>
      <c r="L173" s="100"/>
      <c r="N173" s="101"/>
      <c r="O173" s="101"/>
    </row>
    <row r="174" spans="4:15" s="95" customFormat="1" ht="23.25" customHeight="1">
      <c r="D174" s="100"/>
      <c r="E174" s="100"/>
      <c r="F174" s="100"/>
      <c r="G174" s="100"/>
      <c r="H174" s="100"/>
      <c r="I174" s="100"/>
      <c r="J174" s="100"/>
      <c r="K174" s="100"/>
      <c r="L174" s="100"/>
      <c r="N174" s="101"/>
      <c r="O174" s="101"/>
    </row>
    <row r="175" spans="4:15" s="95" customFormat="1" ht="23.25" customHeight="1">
      <c r="D175" s="100"/>
      <c r="E175" s="100"/>
      <c r="F175" s="100"/>
      <c r="G175" s="100"/>
      <c r="H175" s="100"/>
      <c r="I175" s="100"/>
      <c r="J175" s="100"/>
      <c r="K175" s="100"/>
      <c r="L175" s="100"/>
      <c r="N175" s="101"/>
      <c r="O175" s="101"/>
    </row>
    <row r="176" spans="4:15" s="95" customFormat="1" ht="23.25" customHeight="1">
      <c r="D176" s="100"/>
      <c r="E176" s="100"/>
      <c r="F176" s="100"/>
      <c r="G176" s="100"/>
      <c r="H176" s="100"/>
      <c r="I176" s="100"/>
      <c r="J176" s="100"/>
      <c r="K176" s="100"/>
      <c r="L176" s="100"/>
      <c r="N176" s="101"/>
      <c r="O176" s="101"/>
    </row>
    <row r="177" spans="4:15" s="95" customFormat="1" ht="23.25" customHeight="1">
      <c r="D177" s="100"/>
      <c r="E177" s="100"/>
      <c r="F177" s="100"/>
      <c r="G177" s="100"/>
      <c r="H177" s="100"/>
      <c r="I177" s="100"/>
      <c r="J177" s="100"/>
      <c r="K177" s="100"/>
      <c r="L177" s="100"/>
      <c r="N177" s="101"/>
      <c r="O177" s="101"/>
    </row>
    <row r="178" spans="4:15" s="95" customFormat="1" ht="23.25" customHeight="1">
      <c r="D178" s="100"/>
      <c r="E178" s="100"/>
      <c r="F178" s="100"/>
      <c r="G178" s="100"/>
      <c r="H178" s="100"/>
      <c r="I178" s="100"/>
      <c r="J178" s="100"/>
      <c r="K178" s="100"/>
      <c r="L178" s="100"/>
      <c r="N178" s="101"/>
      <c r="O178" s="101"/>
    </row>
    <row r="179" spans="4:15" s="95" customFormat="1" ht="23.25" customHeight="1">
      <c r="D179" s="100"/>
      <c r="E179" s="100"/>
      <c r="F179" s="100"/>
      <c r="G179" s="100"/>
      <c r="H179" s="100"/>
      <c r="I179" s="100"/>
      <c r="J179" s="100"/>
      <c r="K179" s="100"/>
      <c r="L179" s="100"/>
      <c r="N179" s="101"/>
      <c r="O179" s="101"/>
    </row>
    <row r="180" spans="4:15" s="95" customFormat="1" ht="23.25" customHeight="1">
      <c r="D180" s="100"/>
      <c r="E180" s="100"/>
      <c r="F180" s="100"/>
      <c r="G180" s="100"/>
      <c r="H180" s="100"/>
      <c r="I180" s="100"/>
      <c r="J180" s="100"/>
      <c r="K180" s="100"/>
      <c r="L180" s="100"/>
      <c r="N180" s="101"/>
      <c r="O180" s="101"/>
    </row>
    <row r="181" spans="4:15" s="95" customFormat="1" ht="23.25" customHeight="1">
      <c r="D181" s="100"/>
      <c r="E181" s="100"/>
      <c r="F181" s="100"/>
      <c r="G181" s="100"/>
      <c r="H181" s="100"/>
      <c r="I181" s="100"/>
      <c r="J181" s="100"/>
      <c r="K181" s="100"/>
      <c r="L181" s="100"/>
      <c r="N181" s="101"/>
      <c r="O181" s="101"/>
    </row>
    <row r="182" spans="4:15" s="95" customFormat="1" ht="23.25" customHeight="1">
      <c r="D182" s="100"/>
      <c r="E182" s="100"/>
      <c r="F182" s="100"/>
      <c r="G182" s="100"/>
      <c r="H182" s="100"/>
      <c r="I182" s="100"/>
      <c r="J182" s="100"/>
      <c r="K182" s="100"/>
      <c r="L182" s="100"/>
      <c r="N182" s="101"/>
      <c r="O182" s="101"/>
    </row>
    <row r="183" spans="4:15" s="95" customFormat="1" ht="23.25" customHeight="1">
      <c r="D183" s="100"/>
      <c r="E183" s="100"/>
      <c r="F183" s="100"/>
      <c r="G183" s="100"/>
      <c r="H183" s="100"/>
      <c r="I183" s="100"/>
      <c r="J183" s="100"/>
      <c r="K183" s="100"/>
      <c r="L183" s="100"/>
      <c r="N183" s="101"/>
      <c r="O183" s="101"/>
    </row>
    <row r="184" spans="4:15" s="95" customFormat="1" ht="23.25" customHeight="1">
      <c r="D184" s="100"/>
      <c r="E184" s="100"/>
      <c r="F184" s="100"/>
      <c r="G184" s="100"/>
      <c r="H184" s="100"/>
      <c r="I184" s="100"/>
      <c r="J184" s="100"/>
      <c r="K184" s="100"/>
      <c r="L184" s="100"/>
      <c r="N184" s="101"/>
      <c r="O184" s="101"/>
    </row>
    <row r="185" spans="4:15" s="95" customFormat="1" ht="23.25" customHeight="1">
      <c r="D185" s="100"/>
      <c r="E185" s="100"/>
      <c r="F185" s="100"/>
      <c r="G185" s="100"/>
      <c r="H185" s="100"/>
      <c r="I185" s="100"/>
      <c r="J185" s="100"/>
      <c r="K185" s="100"/>
      <c r="L185" s="100"/>
      <c r="N185" s="101"/>
      <c r="O185" s="101"/>
    </row>
    <row r="186" spans="4:15" s="95" customFormat="1" ht="23.25" customHeight="1">
      <c r="D186" s="100"/>
      <c r="E186" s="100"/>
      <c r="F186" s="100"/>
      <c r="G186" s="100"/>
      <c r="H186" s="100"/>
      <c r="I186" s="100"/>
      <c r="J186" s="100"/>
      <c r="K186" s="100"/>
      <c r="L186" s="100"/>
      <c r="N186" s="101"/>
      <c r="O186" s="101"/>
    </row>
    <row r="187" spans="4:15" s="95" customFormat="1" ht="23.25" customHeight="1">
      <c r="D187" s="100"/>
      <c r="E187" s="100"/>
      <c r="F187" s="100"/>
      <c r="G187" s="100"/>
      <c r="H187" s="100"/>
      <c r="I187" s="100"/>
      <c r="J187" s="100"/>
      <c r="K187" s="100"/>
      <c r="L187" s="100"/>
      <c r="N187" s="101"/>
      <c r="O187" s="101"/>
    </row>
    <row r="188" spans="4:15" s="95" customFormat="1" ht="23.25" customHeight="1">
      <c r="D188" s="100"/>
      <c r="E188" s="100"/>
      <c r="F188" s="100"/>
      <c r="G188" s="100"/>
      <c r="H188" s="100"/>
      <c r="I188" s="100"/>
      <c r="J188" s="100"/>
      <c r="K188" s="100"/>
      <c r="L188" s="100"/>
      <c r="N188" s="101"/>
      <c r="O188" s="101"/>
    </row>
    <row r="189" spans="4:15" s="95" customFormat="1" ht="23.25" customHeight="1">
      <c r="D189" s="100"/>
      <c r="E189" s="100"/>
      <c r="F189" s="100"/>
      <c r="G189" s="100"/>
      <c r="H189" s="100"/>
      <c r="I189" s="100"/>
      <c r="J189" s="100"/>
      <c r="K189" s="100"/>
      <c r="L189" s="100"/>
      <c r="N189" s="101"/>
      <c r="O189" s="101"/>
    </row>
    <row r="190" spans="4:15" s="95" customFormat="1" ht="23.25" customHeight="1">
      <c r="D190" s="100"/>
      <c r="E190" s="100"/>
      <c r="F190" s="100"/>
      <c r="G190" s="100"/>
      <c r="H190" s="100"/>
      <c r="I190" s="100"/>
      <c r="J190" s="100"/>
      <c r="K190" s="100"/>
      <c r="L190" s="100"/>
      <c r="N190" s="101"/>
      <c r="O190" s="101"/>
    </row>
    <row r="191" spans="4:15" s="95" customFormat="1" ht="23.25" customHeight="1">
      <c r="D191" s="100"/>
      <c r="E191" s="100"/>
      <c r="F191" s="100"/>
      <c r="G191" s="100"/>
      <c r="H191" s="100"/>
      <c r="I191" s="100"/>
      <c r="J191" s="100"/>
      <c r="K191" s="100"/>
      <c r="L191" s="100"/>
      <c r="N191" s="101"/>
      <c r="O191" s="101"/>
    </row>
    <row r="192" spans="4:15" s="95" customFormat="1" ht="23.25" customHeight="1">
      <c r="D192" s="100"/>
      <c r="E192" s="100"/>
      <c r="F192" s="100"/>
      <c r="G192" s="100"/>
      <c r="H192" s="100"/>
      <c r="I192" s="100"/>
      <c r="J192" s="100"/>
      <c r="K192" s="100"/>
      <c r="L192" s="100"/>
      <c r="N192" s="101"/>
      <c r="O192" s="101"/>
    </row>
    <row r="193" spans="4:15" s="95" customFormat="1" ht="23.25" customHeight="1">
      <c r="D193" s="100"/>
      <c r="E193" s="100"/>
      <c r="F193" s="100"/>
      <c r="G193" s="100"/>
      <c r="H193" s="100"/>
      <c r="I193" s="100"/>
      <c r="J193" s="100"/>
      <c r="K193" s="100"/>
      <c r="L193" s="100"/>
      <c r="N193" s="101"/>
      <c r="O193" s="101"/>
    </row>
    <row r="194" spans="4:15" s="95" customFormat="1" ht="23.25" customHeight="1">
      <c r="D194" s="100"/>
      <c r="E194" s="100"/>
      <c r="F194" s="100"/>
      <c r="G194" s="100"/>
      <c r="H194" s="100"/>
      <c r="I194" s="100"/>
      <c r="J194" s="100"/>
      <c r="K194" s="100"/>
      <c r="L194" s="100"/>
      <c r="N194" s="101"/>
      <c r="O194" s="101"/>
    </row>
    <row r="195" spans="4:15" s="95" customFormat="1" ht="23.25" customHeight="1">
      <c r="D195" s="100"/>
      <c r="E195" s="100"/>
      <c r="F195" s="100"/>
      <c r="G195" s="100"/>
      <c r="H195" s="100"/>
      <c r="I195" s="100"/>
      <c r="J195" s="100"/>
      <c r="K195" s="100"/>
      <c r="L195" s="100"/>
      <c r="N195" s="101"/>
      <c r="O195" s="101"/>
    </row>
    <row r="196" spans="4:15" s="95" customFormat="1" ht="23.25" customHeight="1">
      <c r="D196" s="100"/>
      <c r="E196" s="100"/>
      <c r="F196" s="100"/>
      <c r="G196" s="100"/>
      <c r="H196" s="100"/>
      <c r="I196" s="100"/>
      <c r="J196" s="100"/>
      <c r="K196" s="100"/>
      <c r="L196" s="100"/>
      <c r="N196" s="101"/>
      <c r="O196" s="101"/>
    </row>
    <row r="197" spans="4:15" s="95" customFormat="1" ht="23.25" customHeight="1">
      <c r="D197" s="100"/>
      <c r="E197" s="100"/>
      <c r="F197" s="100"/>
      <c r="G197" s="100"/>
      <c r="H197" s="100"/>
      <c r="I197" s="100"/>
      <c r="J197" s="100"/>
      <c r="K197" s="100"/>
      <c r="L197" s="100"/>
      <c r="N197" s="101"/>
      <c r="O197" s="101"/>
    </row>
    <row r="198" spans="4:15" s="95" customFormat="1" ht="23.25" customHeight="1">
      <c r="D198" s="100"/>
      <c r="E198" s="100"/>
      <c r="F198" s="100"/>
      <c r="G198" s="100"/>
      <c r="H198" s="100"/>
      <c r="I198" s="100"/>
      <c r="J198" s="100"/>
      <c r="K198" s="100"/>
      <c r="L198" s="100"/>
      <c r="N198" s="101"/>
      <c r="O198" s="101"/>
    </row>
    <row r="199" spans="4:15" s="95" customFormat="1" ht="23.25" customHeight="1">
      <c r="D199" s="100"/>
      <c r="E199" s="100"/>
      <c r="F199" s="100"/>
      <c r="G199" s="100"/>
      <c r="H199" s="100"/>
      <c r="I199" s="100"/>
      <c r="J199" s="100"/>
      <c r="K199" s="100"/>
      <c r="L199" s="100"/>
      <c r="N199" s="101"/>
      <c r="O199" s="101"/>
    </row>
    <row r="200" spans="4:15" s="95" customFormat="1" ht="23.25" customHeight="1">
      <c r="D200" s="100"/>
      <c r="E200" s="100"/>
      <c r="F200" s="100"/>
      <c r="G200" s="100"/>
      <c r="H200" s="100"/>
      <c r="I200" s="100"/>
      <c r="J200" s="100"/>
      <c r="K200" s="100"/>
      <c r="L200" s="100"/>
      <c r="N200" s="101"/>
      <c r="O200" s="101"/>
    </row>
    <row r="201" spans="4:15" s="95" customFormat="1" ht="23.25" customHeight="1">
      <c r="D201" s="100"/>
      <c r="E201" s="100"/>
      <c r="F201" s="100"/>
      <c r="G201" s="100"/>
      <c r="H201" s="100"/>
      <c r="I201" s="100"/>
      <c r="J201" s="100"/>
      <c r="K201" s="100"/>
      <c r="L201" s="100"/>
      <c r="N201" s="101"/>
      <c r="O201" s="101"/>
    </row>
    <row r="202" spans="4:15" s="95" customFormat="1" ht="23.25" customHeight="1">
      <c r="D202" s="100"/>
      <c r="E202" s="100"/>
      <c r="F202" s="100"/>
      <c r="G202" s="100"/>
      <c r="H202" s="100"/>
      <c r="I202" s="100"/>
      <c r="J202" s="100"/>
      <c r="K202" s="100"/>
      <c r="L202" s="100"/>
      <c r="N202" s="101"/>
      <c r="O202" s="101"/>
    </row>
    <row r="203" spans="4:15" s="95" customFormat="1" ht="23.25" customHeight="1">
      <c r="D203" s="100"/>
      <c r="E203" s="100"/>
      <c r="F203" s="100"/>
      <c r="G203" s="100"/>
      <c r="H203" s="100"/>
      <c r="I203" s="100"/>
      <c r="J203" s="100"/>
      <c r="K203" s="100"/>
      <c r="L203" s="100"/>
      <c r="N203" s="101"/>
      <c r="O203" s="101"/>
    </row>
    <row r="204" spans="4:15" s="95" customFormat="1" ht="23.25" customHeight="1">
      <c r="D204" s="100"/>
      <c r="E204" s="100"/>
      <c r="F204" s="100"/>
      <c r="G204" s="100"/>
      <c r="H204" s="100"/>
      <c r="I204" s="100"/>
      <c r="J204" s="100"/>
      <c r="K204" s="100"/>
      <c r="L204" s="100"/>
      <c r="N204" s="101"/>
      <c r="O204" s="101"/>
    </row>
    <row r="205" spans="4:15" s="95" customFormat="1" ht="23.25" customHeight="1">
      <c r="D205" s="100"/>
      <c r="E205" s="100"/>
      <c r="F205" s="100"/>
      <c r="G205" s="100"/>
      <c r="H205" s="100"/>
      <c r="I205" s="100"/>
      <c r="J205" s="100"/>
      <c r="K205" s="100"/>
      <c r="L205" s="100"/>
      <c r="N205" s="101"/>
      <c r="O205" s="101"/>
    </row>
    <row r="206" spans="4:15" s="95" customFormat="1" ht="23.25" customHeight="1">
      <c r="D206" s="100"/>
      <c r="E206" s="100"/>
      <c r="F206" s="100"/>
      <c r="G206" s="100"/>
      <c r="H206" s="100"/>
      <c r="I206" s="100"/>
      <c r="J206" s="100"/>
      <c r="K206" s="100"/>
      <c r="L206" s="100"/>
      <c r="N206" s="101"/>
      <c r="O206" s="101"/>
    </row>
    <row r="207" spans="4:15" s="95" customFormat="1" ht="23.25" customHeight="1">
      <c r="D207" s="100"/>
      <c r="E207" s="100"/>
      <c r="F207" s="100"/>
      <c r="G207" s="100"/>
      <c r="H207" s="100"/>
      <c r="I207" s="100"/>
      <c r="J207" s="100"/>
      <c r="K207" s="100"/>
      <c r="L207" s="100"/>
      <c r="N207" s="101"/>
      <c r="O207" s="101"/>
    </row>
    <row r="208" spans="4:15" s="95" customFormat="1" ht="23.25" customHeight="1">
      <c r="D208" s="100"/>
      <c r="E208" s="100"/>
      <c r="F208" s="100"/>
      <c r="G208" s="100"/>
      <c r="H208" s="100"/>
      <c r="I208" s="100"/>
      <c r="J208" s="100"/>
      <c r="K208" s="100"/>
      <c r="L208" s="100"/>
      <c r="N208" s="101"/>
      <c r="O208" s="101"/>
    </row>
    <row r="209" spans="4:15" s="95" customFormat="1" ht="23.25" customHeight="1">
      <c r="D209" s="100"/>
      <c r="E209" s="100"/>
      <c r="F209" s="100"/>
      <c r="G209" s="100"/>
      <c r="H209" s="100"/>
      <c r="I209" s="100"/>
      <c r="J209" s="100"/>
      <c r="K209" s="100"/>
      <c r="L209" s="100"/>
      <c r="N209" s="101"/>
      <c r="O209" s="101"/>
    </row>
    <row r="210" spans="4:15" s="95" customFormat="1" ht="23.25" customHeight="1">
      <c r="D210" s="100"/>
      <c r="E210" s="100"/>
      <c r="F210" s="100"/>
      <c r="G210" s="100"/>
      <c r="H210" s="100"/>
      <c r="I210" s="100"/>
      <c r="J210" s="100"/>
      <c r="K210" s="100"/>
      <c r="L210" s="100"/>
      <c r="N210" s="101"/>
      <c r="O210" s="101"/>
    </row>
    <row r="211" spans="4:15" s="95" customFormat="1" ht="23.25" customHeight="1">
      <c r="D211" s="100"/>
      <c r="E211" s="100"/>
      <c r="F211" s="100"/>
      <c r="G211" s="100"/>
      <c r="H211" s="100"/>
      <c r="I211" s="100"/>
      <c r="J211" s="100"/>
      <c r="K211" s="100"/>
      <c r="L211" s="100"/>
      <c r="N211" s="101"/>
      <c r="O211" s="101"/>
    </row>
    <row r="212" spans="4:15" s="95" customFormat="1" ht="23.25" customHeight="1">
      <c r="D212" s="100"/>
      <c r="E212" s="100"/>
      <c r="F212" s="100"/>
      <c r="G212" s="100"/>
      <c r="H212" s="100"/>
      <c r="I212" s="100"/>
      <c r="J212" s="100"/>
      <c r="K212" s="100"/>
      <c r="L212" s="100"/>
      <c r="N212" s="101"/>
      <c r="O212" s="101"/>
    </row>
    <row r="213" spans="4:15" s="95" customFormat="1" ht="23.25" customHeight="1">
      <c r="D213" s="100"/>
      <c r="E213" s="100"/>
      <c r="F213" s="100"/>
      <c r="G213" s="100"/>
      <c r="H213" s="100"/>
      <c r="I213" s="100"/>
      <c r="J213" s="100"/>
      <c r="K213" s="100"/>
      <c r="L213" s="100"/>
      <c r="N213" s="101"/>
      <c r="O213" s="101"/>
    </row>
    <row r="214" spans="4:15" s="95" customFormat="1" ht="23.25" customHeight="1">
      <c r="D214" s="100"/>
      <c r="E214" s="100"/>
      <c r="F214" s="100"/>
      <c r="G214" s="100"/>
      <c r="H214" s="100"/>
      <c r="I214" s="100"/>
      <c r="J214" s="100"/>
      <c r="K214" s="100"/>
      <c r="L214" s="100"/>
      <c r="N214" s="101"/>
      <c r="O214" s="101"/>
    </row>
    <row r="215" spans="4:15" s="95" customFormat="1" ht="23.25" customHeight="1">
      <c r="D215" s="100"/>
      <c r="E215" s="100"/>
      <c r="F215" s="100"/>
      <c r="G215" s="100"/>
      <c r="H215" s="100"/>
      <c r="I215" s="100"/>
      <c r="J215" s="100"/>
      <c r="K215" s="100"/>
      <c r="L215" s="100"/>
      <c r="N215" s="101"/>
      <c r="O215" s="101"/>
    </row>
    <row r="216" spans="4:15" s="95" customFormat="1" ht="23.25" customHeight="1">
      <c r="D216" s="100"/>
      <c r="E216" s="100"/>
      <c r="F216" s="100"/>
      <c r="G216" s="100"/>
      <c r="H216" s="100"/>
      <c r="I216" s="100"/>
      <c r="J216" s="100"/>
      <c r="K216" s="100"/>
      <c r="L216" s="100"/>
      <c r="N216" s="101"/>
      <c r="O216" s="101"/>
    </row>
    <row r="217" spans="4:15" s="95" customFormat="1" ht="23.25" customHeight="1">
      <c r="D217" s="100"/>
      <c r="E217" s="100"/>
      <c r="F217" s="100"/>
      <c r="G217" s="100"/>
      <c r="H217" s="100"/>
      <c r="I217" s="100"/>
      <c r="J217" s="100"/>
      <c r="K217" s="100"/>
      <c r="L217" s="100"/>
      <c r="N217" s="101"/>
      <c r="O217" s="101"/>
    </row>
    <row r="218" spans="4:15" s="95" customFormat="1" ht="23.25" customHeight="1">
      <c r="D218" s="100"/>
      <c r="E218" s="100"/>
      <c r="F218" s="100"/>
      <c r="G218" s="100"/>
      <c r="H218" s="100"/>
      <c r="I218" s="100"/>
      <c r="J218" s="100"/>
      <c r="K218" s="100"/>
      <c r="L218" s="100"/>
      <c r="N218" s="101"/>
      <c r="O218" s="101"/>
    </row>
    <row r="219" spans="4:15" s="95" customFormat="1" ht="23.25" customHeight="1">
      <c r="D219" s="100"/>
      <c r="E219" s="100"/>
      <c r="F219" s="100"/>
      <c r="G219" s="100"/>
      <c r="H219" s="100"/>
      <c r="I219" s="100"/>
      <c r="J219" s="100"/>
      <c r="K219" s="100"/>
      <c r="L219" s="100"/>
      <c r="N219" s="101"/>
      <c r="O219" s="101"/>
    </row>
    <row r="220" spans="4:15" s="95" customFormat="1" ht="23.25" customHeight="1">
      <c r="D220" s="100"/>
      <c r="E220" s="100"/>
      <c r="F220" s="100"/>
      <c r="G220" s="100"/>
      <c r="H220" s="100"/>
      <c r="I220" s="100"/>
      <c r="J220" s="100"/>
      <c r="K220" s="100"/>
      <c r="L220" s="100"/>
      <c r="N220" s="101"/>
      <c r="O220" s="101"/>
    </row>
    <row r="221" spans="4:15" s="95" customFormat="1" ht="23.25" customHeight="1">
      <c r="D221" s="100"/>
      <c r="E221" s="100"/>
      <c r="F221" s="100"/>
      <c r="G221" s="100"/>
      <c r="H221" s="100"/>
      <c r="I221" s="100"/>
      <c r="J221" s="100"/>
      <c r="K221" s="100"/>
      <c r="L221" s="100"/>
      <c r="N221" s="101"/>
      <c r="O221" s="101"/>
    </row>
    <row r="222" spans="4:15" s="95" customFormat="1" ht="23.25" customHeight="1">
      <c r="D222" s="100"/>
      <c r="E222" s="100"/>
      <c r="F222" s="100"/>
      <c r="G222" s="100"/>
      <c r="H222" s="100"/>
      <c r="I222" s="100"/>
      <c r="J222" s="100"/>
      <c r="K222" s="100"/>
      <c r="L222" s="100"/>
      <c r="N222" s="101"/>
      <c r="O222" s="101"/>
    </row>
    <row r="223" spans="4:15" s="95" customFormat="1" ht="23.25" customHeight="1">
      <c r="D223" s="100"/>
      <c r="E223" s="100"/>
      <c r="F223" s="100"/>
      <c r="G223" s="100"/>
      <c r="H223" s="100"/>
      <c r="I223" s="100"/>
      <c r="J223" s="100"/>
      <c r="K223" s="100"/>
      <c r="L223" s="100"/>
      <c r="N223" s="101"/>
      <c r="O223" s="101"/>
    </row>
    <row r="224" spans="4:15" s="95" customFormat="1" ht="23.25" customHeight="1">
      <c r="D224" s="100"/>
      <c r="E224" s="100"/>
      <c r="F224" s="100"/>
      <c r="G224" s="100"/>
      <c r="H224" s="100"/>
      <c r="I224" s="100"/>
      <c r="J224" s="100"/>
      <c r="K224" s="100"/>
      <c r="L224" s="100"/>
      <c r="N224" s="101"/>
      <c r="O224" s="101"/>
    </row>
    <row r="225" spans="4:15" s="95" customFormat="1" ht="23.25" customHeight="1">
      <c r="D225" s="100"/>
      <c r="E225" s="100"/>
      <c r="F225" s="100"/>
      <c r="G225" s="100"/>
      <c r="H225" s="100"/>
      <c r="I225" s="100"/>
      <c r="J225" s="100"/>
      <c r="K225" s="100"/>
      <c r="L225" s="100"/>
      <c r="N225" s="101"/>
      <c r="O225" s="101"/>
    </row>
    <row r="226" spans="4:15" s="95" customFormat="1" ht="23.25" customHeight="1">
      <c r="D226" s="100"/>
      <c r="E226" s="100"/>
      <c r="F226" s="100"/>
      <c r="G226" s="100"/>
      <c r="H226" s="100"/>
      <c r="I226" s="100"/>
      <c r="J226" s="100"/>
      <c r="K226" s="100"/>
      <c r="L226" s="100"/>
      <c r="N226" s="101"/>
      <c r="O226" s="101"/>
    </row>
    <row r="227" spans="4:15" s="95" customFormat="1" ht="23.25" customHeight="1">
      <c r="D227" s="100"/>
      <c r="E227" s="100"/>
      <c r="F227" s="100"/>
      <c r="G227" s="100"/>
      <c r="H227" s="100"/>
      <c r="I227" s="100"/>
      <c r="J227" s="100"/>
      <c r="K227" s="100"/>
      <c r="L227" s="100"/>
      <c r="N227" s="101"/>
      <c r="O227" s="101"/>
    </row>
    <row r="228" spans="4:15" s="95" customFormat="1" ht="23.25" customHeight="1">
      <c r="D228" s="100"/>
      <c r="E228" s="100"/>
      <c r="F228" s="100"/>
      <c r="G228" s="100"/>
      <c r="H228" s="100"/>
      <c r="I228" s="100"/>
      <c r="J228" s="100"/>
      <c r="K228" s="100"/>
      <c r="L228" s="100"/>
      <c r="N228" s="101"/>
      <c r="O228" s="101"/>
    </row>
    <row r="229" spans="4:15" s="95" customFormat="1" ht="23.25" customHeight="1">
      <c r="D229" s="100"/>
      <c r="E229" s="100"/>
      <c r="F229" s="100"/>
      <c r="G229" s="100"/>
      <c r="H229" s="100"/>
      <c r="I229" s="100"/>
      <c r="J229" s="100"/>
      <c r="K229" s="100"/>
      <c r="L229" s="100"/>
      <c r="N229" s="101"/>
      <c r="O229" s="101"/>
    </row>
    <row r="230" spans="4:15" s="95" customFormat="1" ht="23.25" customHeight="1">
      <c r="D230" s="100"/>
      <c r="E230" s="100"/>
      <c r="F230" s="100"/>
      <c r="G230" s="100"/>
      <c r="H230" s="100"/>
      <c r="I230" s="100"/>
      <c r="J230" s="100"/>
      <c r="K230" s="100"/>
      <c r="L230" s="100"/>
      <c r="N230" s="101"/>
      <c r="O230" s="101"/>
    </row>
    <row r="231" spans="4:15" s="95" customFormat="1" ht="23.25" customHeight="1">
      <c r="D231" s="100"/>
      <c r="E231" s="100"/>
      <c r="F231" s="100"/>
      <c r="G231" s="100"/>
      <c r="H231" s="100"/>
      <c r="I231" s="100"/>
      <c r="J231" s="100"/>
      <c r="K231" s="100"/>
      <c r="L231" s="100"/>
      <c r="N231" s="101"/>
      <c r="O231" s="101"/>
    </row>
    <row r="232" spans="4:15" s="95" customFormat="1" ht="23.25" customHeight="1">
      <c r="D232" s="100"/>
      <c r="E232" s="100"/>
      <c r="F232" s="100"/>
      <c r="G232" s="100"/>
      <c r="H232" s="100"/>
      <c r="I232" s="100"/>
      <c r="J232" s="100"/>
      <c r="K232" s="100"/>
      <c r="L232" s="100"/>
      <c r="N232" s="101"/>
      <c r="O232" s="101"/>
    </row>
    <row r="233" spans="4:15" s="95" customFormat="1" ht="23.25" customHeight="1">
      <c r="D233" s="100"/>
      <c r="E233" s="100"/>
      <c r="F233" s="100"/>
      <c r="G233" s="100"/>
      <c r="H233" s="100"/>
      <c r="I233" s="100"/>
      <c r="J233" s="100"/>
      <c r="K233" s="100"/>
      <c r="L233" s="100"/>
      <c r="N233" s="101"/>
      <c r="O233" s="101"/>
    </row>
    <row r="234" spans="4:15" s="95" customFormat="1" ht="23.25" customHeight="1">
      <c r="D234" s="100"/>
      <c r="E234" s="100"/>
      <c r="F234" s="100"/>
      <c r="G234" s="100"/>
      <c r="H234" s="100"/>
      <c r="I234" s="100"/>
      <c r="J234" s="100"/>
      <c r="K234" s="100"/>
      <c r="L234" s="100"/>
      <c r="N234" s="101"/>
      <c r="O234" s="101"/>
    </row>
    <row r="235" spans="4:15" s="95" customFormat="1" ht="23.25" customHeight="1">
      <c r="D235" s="100"/>
      <c r="E235" s="100"/>
      <c r="F235" s="100"/>
      <c r="G235" s="100"/>
      <c r="H235" s="100"/>
      <c r="I235" s="100"/>
      <c r="J235" s="100"/>
      <c r="K235" s="100"/>
      <c r="L235" s="100"/>
      <c r="N235" s="101"/>
      <c r="O235" s="101"/>
    </row>
    <row r="236" spans="4:15" s="95" customFormat="1" ht="23.25" customHeight="1">
      <c r="D236" s="100"/>
      <c r="E236" s="100"/>
      <c r="F236" s="100"/>
      <c r="G236" s="100"/>
      <c r="H236" s="100"/>
      <c r="I236" s="100"/>
      <c r="J236" s="100"/>
      <c r="K236" s="100"/>
      <c r="L236" s="100"/>
      <c r="N236" s="101"/>
      <c r="O236" s="101"/>
    </row>
    <row r="237" spans="4:15" s="95" customFormat="1" ht="23.25" customHeight="1">
      <c r="D237" s="100"/>
      <c r="E237" s="100"/>
      <c r="F237" s="100"/>
      <c r="G237" s="100"/>
      <c r="H237" s="100"/>
      <c r="I237" s="100"/>
      <c r="J237" s="100"/>
      <c r="K237" s="100"/>
      <c r="L237" s="100"/>
      <c r="N237" s="101"/>
      <c r="O237" s="101"/>
    </row>
    <row r="238" spans="4:15" s="95" customFormat="1" ht="23.25" customHeight="1">
      <c r="D238" s="100"/>
      <c r="E238" s="100"/>
      <c r="F238" s="100"/>
      <c r="G238" s="100"/>
      <c r="H238" s="100"/>
      <c r="I238" s="100"/>
      <c r="J238" s="100"/>
      <c r="K238" s="100"/>
      <c r="L238" s="100"/>
      <c r="N238" s="101"/>
      <c r="O238" s="101"/>
    </row>
    <row r="239" spans="4:15" s="95" customFormat="1" ht="23.25" customHeight="1">
      <c r="D239" s="100"/>
      <c r="E239" s="100"/>
      <c r="F239" s="100"/>
      <c r="G239" s="100"/>
      <c r="H239" s="100"/>
      <c r="I239" s="100"/>
      <c r="J239" s="100"/>
      <c r="K239" s="100"/>
      <c r="L239" s="100"/>
      <c r="N239" s="101"/>
      <c r="O239" s="101"/>
    </row>
    <row r="240" spans="4:15" s="95" customFormat="1" ht="23.25" customHeight="1">
      <c r="D240" s="100"/>
      <c r="E240" s="100"/>
      <c r="F240" s="100"/>
      <c r="G240" s="100"/>
      <c r="H240" s="100"/>
      <c r="I240" s="100"/>
      <c r="J240" s="100"/>
      <c r="K240" s="100"/>
      <c r="L240" s="100"/>
      <c r="N240" s="101"/>
      <c r="O240" s="101"/>
    </row>
    <row r="241" spans="4:15" s="95" customFormat="1" ht="23.25" customHeight="1">
      <c r="D241" s="100"/>
      <c r="E241" s="100"/>
      <c r="F241" s="100"/>
      <c r="G241" s="100"/>
      <c r="H241" s="100"/>
      <c r="I241" s="100"/>
      <c r="J241" s="100"/>
      <c r="K241" s="100"/>
      <c r="L241" s="100"/>
      <c r="N241" s="101"/>
      <c r="O241" s="101"/>
    </row>
    <row r="242" spans="4:15" s="95" customFormat="1" ht="23.25" customHeight="1">
      <c r="D242" s="100"/>
      <c r="E242" s="100"/>
      <c r="F242" s="100"/>
      <c r="G242" s="100"/>
      <c r="H242" s="100"/>
      <c r="I242" s="100"/>
      <c r="J242" s="100"/>
      <c r="K242" s="100"/>
      <c r="L242" s="100"/>
      <c r="N242" s="101"/>
      <c r="O242" s="101"/>
    </row>
    <row r="243" spans="4:15" s="95" customFormat="1" ht="23.25" customHeight="1">
      <c r="D243" s="100"/>
      <c r="E243" s="100"/>
      <c r="F243" s="100"/>
      <c r="G243" s="100"/>
      <c r="H243" s="100"/>
      <c r="I243" s="100"/>
      <c r="J243" s="100"/>
      <c r="K243" s="100"/>
      <c r="L243" s="100"/>
      <c r="N243" s="101"/>
      <c r="O243" s="101"/>
    </row>
    <row r="244" spans="4:15" s="95" customFormat="1" ht="23.25" customHeight="1">
      <c r="D244" s="100"/>
      <c r="E244" s="100"/>
      <c r="F244" s="100"/>
      <c r="G244" s="100"/>
      <c r="H244" s="100"/>
      <c r="I244" s="100"/>
      <c r="J244" s="100"/>
      <c r="K244" s="100"/>
      <c r="L244" s="100"/>
      <c r="N244" s="101"/>
      <c r="O244" s="101"/>
    </row>
    <row r="245" spans="4:15" s="95" customFormat="1" ht="23.25" customHeight="1">
      <c r="D245" s="100"/>
      <c r="E245" s="100"/>
      <c r="F245" s="100"/>
      <c r="G245" s="100"/>
      <c r="H245" s="100"/>
      <c r="I245" s="100"/>
      <c r="J245" s="100"/>
      <c r="K245" s="100"/>
      <c r="L245" s="100"/>
      <c r="N245" s="101"/>
      <c r="O245" s="101"/>
    </row>
    <row r="246" spans="4:15" s="95" customFormat="1" ht="23.25" customHeight="1">
      <c r="D246" s="100"/>
      <c r="E246" s="100"/>
      <c r="F246" s="100"/>
      <c r="G246" s="100"/>
      <c r="H246" s="100"/>
      <c r="I246" s="100"/>
      <c r="J246" s="100"/>
      <c r="K246" s="100"/>
      <c r="L246" s="100"/>
      <c r="N246" s="101"/>
      <c r="O246" s="101"/>
    </row>
    <row r="247" spans="4:15" s="95" customFormat="1" ht="23.25" customHeight="1">
      <c r="D247" s="100"/>
      <c r="E247" s="100"/>
      <c r="F247" s="100"/>
      <c r="G247" s="100"/>
      <c r="H247" s="100"/>
      <c r="I247" s="100"/>
      <c r="J247" s="100"/>
      <c r="K247" s="100"/>
      <c r="L247" s="100"/>
      <c r="N247" s="101"/>
      <c r="O247" s="101"/>
    </row>
    <row r="248" spans="4:15" s="95" customFormat="1" ht="23.25" customHeight="1">
      <c r="D248" s="100"/>
      <c r="E248" s="100"/>
      <c r="F248" s="100"/>
      <c r="G248" s="100"/>
      <c r="H248" s="100"/>
      <c r="I248" s="100"/>
      <c r="J248" s="100"/>
      <c r="K248" s="100"/>
      <c r="L248" s="100"/>
      <c r="N248" s="101"/>
      <c r="O248" s="101"/>
    </row>
    <row r="249" spans="4:15" s="95" customFormat="1" ht="23.25" customHeight="1">
      <c r="D249" s="100"/>
      <c r="E249" s="100"/>
      <c r="F249" s="100"/>
      <c r="G249" s="100"/>
      <c r="H249" s="100"/>
      <c r="I249" s="100"/>
      <c r="J249" s="100"/>
      <c r="K249" s="100"/>
      <c r="L249" s="100"/>
      <c r="N249" s="101"/>
      <c r="O249" s="101"/>
    </row>
    <row r="250" spans="4:15" s="95" customFormat="1" ht="23.25" customHeight="1">
      <c r="D250" s="100"/>
      <c r="E250" s="100"/>
      <c r="F250" s="100"/>
      <c r="G250" s="100"/>
      <c r="H250" s="100"/>
      <c r="I250" s="100"/>
      <c r="J250" s="100"/>
      <c r="K250" s="100"/>
      <c r="L250" s="100"/>
      <c r="N250" s="101"/>
      <c r="O250" s="101"/>
    </row>
    <row r="251" spans="4:15" s="95" customFormat="1" ht="23.25" customHeight="1">
      <c r="D251" s="100"/>
      <c r="E251" s="100"/>
      <c r="F251" s="100"/>
      <c r="G251" s="100"/>
      <c r="H251" s="100"/>
      <c r="I251" s="100"/>
      <c r="J251" s="100"/>
      <c r="K251" s="100"/>
      <c r="L251" s="100"/>
      <c r="N251" s="101"/>
      <c r="O251" s="101"/>
    </row>
    <row r="252" spans="4:15" s="95" customFormat="1" ht="23.25" customHeight="1">
      <c r="D252" s="100"/>
      <c r="E252" s="100"/>
      <c r="F252" s="100"/>
      <c r="G252" s="100"/>
      <c r="H252" s="100"/>
      <c r="I252" s="100"/>
      <c r="J252" s="100"/>
      <c r="K252" s="100"/>
      <c r="L252" s="100"/>
      <c r="N252" s="101"/>
      <c r="O252" s="101"/>
    </row>
    <row r="253" spans="4:15" s="95" customFormat="1" ht="23.25" customHeight="1">
      <c r="D253" s="100"/>
      <c r="E253" s="100"/>
      <c r="F253" s="100"/>
      <c r="G253" s="100"/>
      <c r="H253" s="100"/>
      <c r="I253" s="100"/>
      <c r="J253" s="100"/>
      <c r="K253" s="100"/>
      <c r="L253" s="100"/>
      <c r="N253" s="101"/>
      <c r="O253" s="101"/>
    </row>
    <row r="254" spans="4:15" s="95" customFormat="1" ht="23.25" customHeight="1">
      <c r="D254" s="100"/>
      <c r="E254" s="100"/>
      <c r="F254" s="100"/>
      <c r="G254" s="100"/>
      <c r="H254" s="100"/>
      <c r="I254" s="100"/>
      <c r="J254" s="100"/>
      <c r="K254" s="100"/>
      <c r="L254" s="100"/>
      <c r="N254" s="101"/>
      <c r="O254" s="101"/>
    </row>
  </sheetData>
  <mergeCells count="53">
    <mergeCell ref="A20:A21"/>
    <mergeCell ref="B20:C20"/>
    <mergeCell ref="B21:C21"/>
    <mergeCell ref="B25:C25"/>
    <mergeCell ref="A7:C7"/>
    <mergeCell ref="A1:C1"/>
    <mergeCell ref="A2:C2"/>
    <mergeCell ref="A3:A6"/>
    <mergeCell ref="B3:C3"/>
    <mergeCell ref="B4:C4"/>
    <mergeCell ref="B5:C5"/>
    <mergeCell ref="B6:C6"/>
    <mergeCell ref="A19:C19"/>
    <mergeCell ref="B8:C8"/>
    <mergeCell ref="B9:C9"/>
    <mergeCell ref="B10:C10"/>
    <mergeCell ref="B11:C11"/>
    <mergeCell ref="B18:C18"/>
    <mergeCell ref="A8:A13"/>
    <mergeCell ref="B15:C15"/>
    <mergeCell ref="B16:C16"/>
    <mergeCell ref="A14:C14"/>
    <mergeCell ref="B17:C17"/>
    <mergeCell ref="A15:A18"/>
    <mergeCell ref="B12:C12"/>
    <mergeCell ref="B13:C13"/>
    <mergeCell ref="B26:C26"/>
    <mergeCell ref="A29:C29"/>
    <mergeCell ref="A30:A31"/>
    <mergeCell ref="B30:C30"/>
    <mergeCell ref="B31:C31"/>
    <mergeCell ref="B28:C28"/>
    <mergeCell ref="A22:A28"/>
    <mergeCell ref="B22:C22"/>
    <mergeCell ref="B23:C23"/>
    <mergeCell ref="B24:C24"/>
    <mergeCell ref="B27:C27"/>
    <mergeCell ref="B36:C36"/>
    <mergeCell ref="A32:A38"/>
    <mergeCell ref="B32:C32"/>
    <mergeCell ref="B33:C33"/>
    <mergeCell ref="B34:C34"/>
    <mergeCell ref="B35:C35"/>
    <mergeCell ref="B38:C38"/>
    <mergeCell ref="B37:C37"/>
    <mergeCell ref="B49:L49"/>
    <mergeCell ref="A39:C39"/>
    <mergeCell ref="A40:A44"/>
    <mergeCell ref="B40:C40"/>
    <mergeCell ref="B41:C41"/>
    <mergeCell ref="B42:C42"/>
    <mergeCell ref="B43:C43"/>
    <mergeCell ref="B44:C44"/>
  </mergeCells>
  <phoneticPr fontId="1" type="noConversion"/>
  <pageMargins left="0.15748031496062992" right="0.15748031496062992" top="0.98425196850393704" bottom="0.59055118110236227" header="0.51181102362204722" footer="0.51181102362204722"/>
  <pageSetup paperSize="9" scale="66" orientation="landscape" r:id="rId1"/>
  <headerFooter alignWithMargins="0">
    <oddFooter>&amp;L&amp;"Arial CE,Kursywa"&amp;8Referat Badań i Analiz Społeczno-Gospodarczych, WPG, UMG&amp;C&amp;"Arial CE,Kursywa"&amp;8"Gdańsk w liczbach - gospodarka"&amp;R&amp;"Arial CE,Kursywa"&amp;8www.gdansk.pl/gdanskwliczbach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Gospodarka 2000-2016</vt:lpstr>
      <vt:lpstr>wyniki finansowe przedsięb.</vt:lpstr>
      <vt:lpstr>'Gospodarka 2000-2016'!Obszar_wydruku</vt:lpstr>
    </vt:vector>
  </TitlesOfParts>
  <Company>UMGDANSK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UMG, WPG, RBiASG</dc:creator>
  <cp:lastModifiedBy>Hrynkiewicz Marcin</cp:lastModifiedBy>
  <cp:lastPrinted>2016-08-25T08:55:58Z</cp:lastPrinted>
  <dcterms:created xsi:type="dcterms:W3CDTF">2003-12-12T10:21:54Z</dcterms:created>
  <dcterms:modified xsi:type="dcterms:W3CDTF">2017-05-24T11:24:15Z</dcterms:modified>
</cp:coreProperties>
</file>