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RIIAG_11\internet -  intranet\!Gdańsk w liczbach\2016\"/>
    </mc:Choice>
  </mc:AlternateContent>
  <bookViews>
    <workbookView xWindow="360" yWindow="210" windowWidth="7320" windowHeight="5790" tabRatio="709"/>
  </bookViews>
  <sheets>
    <sheet name="Rynek pracy 2000-2016" sheetId="26" r:id="rId1"/>
    <sheet name="Bezrobocie 2000-2015" sheetId="37" r:id="rId2"/>
  </sheets>
  <definedNames>
    <definedName name="_xlnm.Print_Area" localSheetId="0">'Rynek pracy 2000-2016'!$A$1:$R$200</definedName>
    <definedName name="_xlnm.Print_Titles" localSheetId="1">'Bezrobocie 2000-2015'!$1:$1</definedName>
  </definedNames>
  <calcPr calcId="152511"/>
</workbook>
</file>

<file path=xl/calcChain.xml><?xml version="1.0" encoding="utf-8"?>
<calcChain xmlns="http://schemas.openxmlformats.org/spreadsheetml/2006/main">
  <c r="O162" i="26" l="1"/>
  <c r="O163" i="26"/>
  <c r="O161" i="26"/>
  <c r="N164" i="26" l="1"/>
  <c r="N165" i="26"/>
  <c r="R73" i="26" l="1"/>
  <c r="R74" i="26"/>
  <c r="R75" i="26"/>
  <c r="R76" i="26"/>
  <c r="R77" i="26"/>
  <c r="R79" i="26"/>
  <c r="R80" i="26"/>
  <c r="R82" i="26"/>
  <c r="R72" i="26"/>
  <c r="R69" i="26"/>
  <c r="R70" i="26" s="1"/>
  <c r="M70" i="26" l="1"/>
  <c r="N70" i="26"/>
  <c r="O70" i="26"/>
  <c r="P70" i="26"/>
  <c r="Q70" i="26"/>
  <c r="J70" i="26"/>
  <c r="K70" i="26"/>
  <c r="L70" i="26"/>
  <c r="H70" i="26"/>
  <c r="I70" i="26"/>
  <c r="C70" i="26"/>
  <c r="D70" i="26"/>
  <c r="E70" i="26"/>
  <c r="F70" i="26"/>
  <c r="G70" i="26"/>
  <c r="B70" i="26"/>
  <c r="Q81" i="26"/>
  <c r="C165" i="26" l="1"/>
  <c r="D165" i="26"/>
  <c r="E165" i="26"/>
  <c r="F165" i="26"/>
  <c r="G165" i="26"/>
  <c r="H165" i="26"/>
  <c r="I165" i="26"/>
  <c r="J165" i="26"/>
  <c r="K165" i="26"/>
  <c r="L165" i="26"/>
  <c r="M165" i="26"/>
  <c r="O165" i="26" s="1"/>
  <c r="B165" i="26"/>
  <c r="C164" i="26"/>
  <c r="D164" i="26"/>
  <c r="E164" i="26"/>
  <c r="F164" i="26"/>
  <c r="G164" i="26"/>
  <c r="H164" i="26"/>
  <c r="I164" i="26"/>
  <c r="J164" i="26"/>
  <c r="K164" i="26"/>
  <c r="L164" i="26"/>
  <c r="M164" i="26"/>
  <c r="O164" i="26" s="1"/>
  <c r="B164" i="26"/>
  <c r="P81" i="26"/>
  <c r="P78" i="26"/>
  <c r="R78" i="26" s="1"/>
  <c r="R67" i="37"/>
  <c r="Q67" i="37"/>
  <c r="P67" i="37"/>
  <c r="O67" i="37"/>
  <c r="N67" i="37"/>
  <c r="M67" i="37"/>
  <c r="L67" i="37"/>
  <c r="K67" i="37"/>
  <c r="J67" i="37"/>
  <c r="I67" i="37"/>
  <c r="H67" i="37"/>
  <c r="G67" i="37"/>
  <c r="F67" i="37"/>
  <c r="E67" i="37"/>
  <c r="D67" i="37"/>
  <c r="R24" i="37"/>
  <c r="N24" i="37"/>
  <c r="L24" i="37"/>
  <c r="K24" i="37"/>
  <c r="O81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M81" i="26"/>
  <c r="N81" i="26"/>
  <c r="B81" i="26"/>
  <c r="C81" i="26"/>
  <c r="D81" i="26"/>
  <c r="E81" i="26"/>
  <c r="K81" i="26"/>
  <c r="L81" i="26"/>
  <c r="J81" i="26"/>
  <c r="I81" i="26"/>
  <c r="H81" i="26"/>
  <c r="G81" i="26"/>
  <c r="F81" i="26"/>
</calcChain>
</file>

<file path=xl/sharedStrings.xml><?xml version="1.0" encoding="utf-8"?>
<sst xmlns="http://schemas.openxmlformats.org/spreadsheetml/2006/main" count="218" uniqueCount="120">
  <si>
    <t>Gdańsk</t>
  </si>
  <si>
    <t>województwo pomorskie</t>
  </si>
  <si>
    <t>Polska</t>
  </si>
  <si>
    <t>przemysł</t>
  </si>
  <si>
    <t>budownictwo</t>
  </si>
  <si>
    <t>handel i naprawy</t>
  </si>
  <si>
    <t>transport, gospodarka magazynowa i łączność</t>
  </si>
  <si>
    <t>edukacja</t>
  </si>
  <si>
    <t>ochrona zdrowia i pomoc społeczna</t>
  </si>
  <si>
    <t>wg wykształcenia</t>
  </si>
  <si>
    <t>wyższe</t>
  </si>
  <si>
    <t>średnie ogólnokształcące</t>
  </si>
  <si>
    <t>Rok</t>
  </si>
  <si>
    <t>inne</t>
  </si>
  <si>
    <t>Ogółem</t>
  </si>
  <si>
    <t xml:space="preserve">   mężczyźni</t>
  </si>
  <si>
    <t xml:space="preserve">   kobiety</t>
  </si>
  <si>
    <t>Wyszczególnienie</t>
  </si>
  <si>
    <t>Liczba bezrobotnych na 1 ofertę</t>
  </si>
  <si>
    <t>* stan na koniec grudnia danego roku</t>
  </si>
  <si>
    <t>udział pracujących</t>
  </si>
  <si>
    <t>Źródło: Opracowanie własne na podstawie danych GUS - opracowania sygnalne (Aktywność ekonomiczna ludności w województwie pomorskim w IV kwartale)</t>
  </si>
  <si>
    <t>Źródło: Opracowanie własne na podstawie Informatorów o sytuacji społeczno-gospodarczecj Gdańska za lata 2000-2011</t>
  </si>
  <si>
    <t xml:space="preserve">  </t>
  </si>
  <si>
    <t>Źródło: Opracowanie własne na podstawie danych PUP/WUP w Gdańsku.</t>
  </si>
  <si>
    <t>Bezrobotni wg wieku, poziomu wykształcenia, 
czasu pozostawania bez pracy oraz stażu pracy</t>
  </si>
  <si>
    <t>w tym</t>
  </si>
  <si>
    <t>ogółem</t>
  </si>
  <si>
    <t>wg wieku</t>
  </si>
  <si>
    <t>24 lata i mniej</t>
  </si>
  <si>
    <t>25-34 lat</t>
  </si>
  <si>
    <t>35-44 lat</t>
  </si>
  <si>
    <t>45-54 lat</t>
  </si>
  <si>
    <t>55 lat i więcej</t>
  </si>
  <si>
    <t>policealne i średnie zawodowe</t>
  </si>
  <si>
    <t>zasadnicze zawodowe</t>
  </si>
  <si>
    <t>gimnazjalne, podstawowe i niepełne podstawowe</t>
  </si>
  <si>
    <t>wg czasu pozostawania bez pracy</t>
  </si>
  <si>
    <t>3 miesiące i mniej</t>
  </si>
  <si>
    <t>3-6 miesiecy</t>
  </si>
  <si>
    <t>6-12 miesięcy</t>
  </si>
  <si>
    <t>12-24 miesięcy</t>
  </si>
  <si>
    <t>powyżej 24 miesięcy</t>
  </si>
  <si>
    <t>wg stażu pracy</t>
  </si>
  <si>
    <t>bez stażu pracy</t>
  </si>
  <si>
    <t>ze stażem pracy:</t>
  </si>
  <si>
    <t xml:space="preserve">     1 rok i mniej</t>
  </si>
  <si>
    <t xml:space="preserve">     1-5 lat</t>
  </si>
  <si>
    <t xml:space="preserve">     5-10 lat</t>
  </si>
  <si>
    <t xml:space="preserve">     10-20 lat</t>
  </si>
  <si>
    <t xml:space="preserve">     20-30 lat</t>
  </si>
  <si>
    <t xml:space="preserve">     powyżej 30 lat</t>
  </si>
  <si>
    <t>Liczba bezrobotnych z prawem do zasiłku</t>
  </si>
  <si>
    <t>Napływ bezrobotnych - liczba bezrobotnych 
zarejestrowanych w Gdańsku w danym roku</t>
  </si>
  <si>
    <t>Długotrwale bezrobotni wg wieku, poziomu wykształcenia, 
czasu pozostawania bez pracy oraz stażu pracu</t>
  </si>
  <si>
    <t>struktura osób bezrobotnych wg płci</t>
  </si>
  <si>
    <t>%</t>
  </si>
  <si>
    <t>kobiety</t>
  </si>
  <si>
    <t>mężczyźni</t>
  </si>
  <si>
    <t>Liczba osób wyłączonych z ewidencji</t>
  </si>
  <si>
    <t>Aktywne formy pomocy bezrobotnym</t>
  </si>
  <si>
    <t>oferty pracy</t>
  </si>
  <si>
    <t>zgłoszone w ciągu roku</t>
  </si>
  <si>
    <t>stan w dniu 31 XII</t>
  </si>
  <si>
    <t>liczba bezrobotnych na 1 ofertę pracy (stan w dniu 31 XII)</t>
  </si>
  <si>
    <t>zagraniczne oferty pracy</t>
  </si>
  <si>
    <t>x</t>
  </si>
  <si>
    <t>bezrobotni skierowani w ciągu roku</t>
  </si>
  <si>
    <t>na przyuczenie do zawodu lub przekwalifikowanie</t>
  </si>
  <si>
    <t>do prac interwencyjnych</t>
  </si>
  <si>
    <t>b.d</t>
  </si>
  <si>
    <t>do robót publicznych</t>
  </si>
  <si>
    <t>-</t>
  </si>
  <si>
    <t>Liczba Klubów pracy</t>
  </si>
  <si>
    <t>liczba osób kończących kluby pracy</t>
  </si>
  <si>
    <t>b.d.</t>
  </si>
  <si>
    <t>podjęcia pracy osób, które ukończyły Kluby pracy</t>
  </si>
  <si>
    <t>Liczba osób bezrobotnych objętych programami rynku pracy</t>
  </si>
  <si>
    <t>Osoby niepełnosprawne na rynku pracy</t>
  </si>
  <si>
    <t>bezrobotne</t>
  </si>
  <si>
    <t>poszukujące pracy</t>
  </si>
  <si>
    <t>liczba ofert pracy dla osób niepełnosprawnych</t>
  </si>
  <si>
    <t>liczba podjęć pracy przez osoby niepełnosprawne</t>
  </si>
  <si>
    <t>Liczba zakładów pracy zgłaszających zwolnienia grupowe</t>
  </si>
  <si>
    <t>brak danych</t>
  </si>
  <si>
    <t>nie prowadzono statystyk lub nie było danej kategorii statystycznej w naszej bazie danych</t>
  </si>
  <si>
    <t>(*)</t>
  </si>
  <si>
    <t>dane zaczerpnięte z Rocznika statystycznego Gdańska 2003 (kolejny Rocznik Statystyczny Gdańska zostanie wydany na koniec 2007 roku i obejmował będzie lata 2003 - 2006)</t>
  </si>
  <si>
    <t>(**)</t>
  </si>
  <si>
    <t>pojęcie absolwent istniało w statystyce do 2003 roku , w 2005 i powyżej wybrano kategorię osób do 12 miesięcy po ukończeniu szkoły,a w 2004 nie było nawet zblizonej kategorii do absolwentów</t>
  </si>
  <si>
    <t>Źródło: Referat Badań i Analiz Społeczno-Gospodarczych, WPG na podstawie Bank Danych Lokalnych, GUS</t>
  </si>
  <si>
    <t>woj. pomorskie</t>
  </si>
  <si>
    <t>wg wybranych sekcji:</t>
  </si>
  <si>
    <t>Przeciętne zatrudnienie w sektorze przesiębiorstw</t>
  </si>
  <si>
    <t>* obrazuje liczbę pracujących w podmiotach gospodarczych powyżej 9 osób zatrudnionych, rolnictwa indywidualnego, duchowieństwa, fundacji stowarzyszeń i innych organizacji oraz rolników do liczby ludności zdolnej do pracy (kobiety w wieku 15-59, mężczyźni w wieku 15 - 64)</t>
  </si>
  <si>
    <t>pracujący*</t>
  </si>
  <si>
    <t>Źródło: Opracowanie własne na podstawie danych Banku Danych Lokalnych, GUS.</t>
  </si>
  <si>
    <t>* dane za IV kwartał
Zbiorowość aktywnych zawodowo tworzą pracujący i bezrobotni. Do pomiaru poziomu aktywności zawodowej służy współczynnik wyrażający udział osób aktywnych zawodowo (pracujących i bezrobotnych) w liczbie ludności w wieku 15 lat i więcej.</t>
  </si>
  <si>
    <t>Miasta</t>
  </si>
  <si>
    <t>Wieś</t>
  </si>
  <si>
    <t>**ludność w wieku produkcyjnym: Kobiety w wieku 15-59 lat + Mężczyźni w wieku 15-64 lat</t>
  </si>
  <si>
    <t>Źródło: Opracowanie własne na podstawie Informatorów o sytuacji społeczno-gospodarczecj Gdańska oraz danych GUS.</t>
  </si>
  <si>
    <t>ludność w wieku produkcyjnym**</t>
  </si>
  <si>
    <t>Przeciętne miesięczne wynagrodzenia brutto w relacji do średniej województwa (pomorskie=100)</t>
  </si>
  <si>
    <t>Przeciętne miesięczne wynagrodzenia brutto w relacji do średniej krajowej (Polska=100)</t>
  </si>
  <si>
    <t>&lt;- zmiana w p.p.</t>
  </si>
  <si>
    <t>Stopa bezrobocia. Gdańsk na tle woj. pomorskiego i Polski w latach 2000-2016</t>
  </si>
  <si>
    <t xml:space="preserve">2016
I kwartał </t>
  </si>
  <si>
    <t>Wolne miejsca pracy i miejsca aktywizacji zawodowej</t>
  </si>
  <si>
    <t>Bezrobotni na 1 ofertę pracy i miejsce aktywizacji zawodowej w Gdańsku w latach 2000-2015</t>
  </si>
  <si>
    <t>Źródło: Opracowanie własne na podstawie Informatorów o sytuacji społeczno-gospodarczecj Gdańska oraz danych Wojewódzkiego Urzędu Pracy w Gdańsku</t>
  </si>
  <si>
    <t>Współczynnik aktywności zawodowej ludności województwa pomorskiego w latach 2003-2016</t>
  </si>
  <si>
    <t>Pracujący w Gdańsku w latach 2000-2015</t>
  </si>
  <si>
    <t>Liczba oraz udział pracujących w latach 2000-2015</t>
  </si>
  <si>
    <t>pracujący na 1000 ludności</t>
  </si>
  <si>
    <t>ludność ogółem</t>
  </si>
  <si>
    <t>Przeciętne miesięczne wynagrodzenie brutto w latach 2003-2015 (w zł)</t>
  </si>
  <si>
    <t>zmiana r./r.</t>
  </si>
  <si>
    <t>&lt;- dane w p.p.</t>
  </si>
  <si>
    <t>Przeciętne miesięczne wynagrodzenie brutto w sektorze przedsiębiorstw w latach 2003-2015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</si>
</sst>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164" formatCode="0.0%"/>
    <numFmt numFmtId="165" formatCode="0.0"/>
    <numFmt numFmtId="166" formatCode="_-* #,##0.0\ _z_ł_-;\-* #,##0.0\ _z_ł_-;_-* &quot;-&quot;\ _z_ł_-;_-@_-"/>
    <numFmt numFmtId="167" formatCode="_-* #,##0.00\ _z_ł_-;\-* #,##0.00\ _z_ł_-;_-* &quot;-&quot;\ _z_ł_-;_-@_-"/>
    <numFmt numFmtId="168" formatCode="#,##0_ ;\-#,##0\ "/>
  </numFmts>
  <fonts count="29" x14ac:knownFonts="1">
    <font>
      <sz val="10"/>
      <name val="Arial CE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Calibri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i/>
      <sz val="8"/>
      <color theme="0" tint="-0.499984740745262"/>
      <name val="Calibri"/>
      <family val="2"/>
      <charset val="238"/>
    </font>
    <font>
      <i/>
      <sz val="8"/>
      <color theme="0" tint="-0.49998474074526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3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0" fillId="0" borderId="0"/>
    <xf numFmtId="0" fontId="21" fillId="0" borderId="0" applyNumberFormat="0" applyFont="0" applyFill="0" applyBorder="0" applyAlignment="0" applyProtection="0">
      <alignment vertical="top"/>
    </xf>
    <xf numFmtId="0" fontId="2" fillId="0" borderId="0"/>
  </cellStyleXfs>
  <cellXfs count="116">
    <xf numFmtId="0" fontId="0" fillId="0" borderId="0" xfId="0"/>
    <xf numFmtId="0" fontId="9" fillId="0" borderId="0" xfId="0" applyFont="1"/>
    <xf numFmtId="0" fontId="9" fillId="0" borderId="0" xfId="0" applyFont="1" applyBorder="1"/>
    <xf numFmtId="0" fontId="12" fillId="0" borderId="0" xfId="0" applyFont="1" applyFill="1" applyBorder="1" applyAlignment="1">
      <alignment horizontal="left" vertical="top"/>
    </xf>
    <xf numFmtId="41" fontId="9" fillId="0" borderId="0" xfId="0" applyNumberFormat="1" applyFont="1"/>
    <xf numFmtId="0" fontId="12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11" fillId="0" borderId="0" xfId="0" applyFont="1"/>
    <xf numFmtId="0" fontId="11" fillId="0" borderId="0" xfId="0" applyFont="1" applyAlignment="1">
      <alignment horizontal="justify" vertical="justify"/>
    </xf>
    <xf numFmtId="0" fontId="9" fillId="0" borderId="0" xfId="0" applyFont="1" applyAlignment="1">
      <alignment horizontal="justify" vertical="justify"/>
    </xf>
    <xf numFmtId="3" fontId="9" fillId="0" borderId="0" xfId="0" applyNumberFormat="1" applyFont="1" applyAlignment="1">
      <alignment horizontal="right"/>
    </xf>
    <xf numFmtId="165" fontId="9" fillId="0" borderId="0" xfId="0" applyNumberFormat="1" applyFont="1"/>
    <xf numFmtId="0" fontId="11" fillId="0" borderId="0" xfId="0" applyFont="1" applyAlignment="1">
      <alignment vertical="center" wrapText="1"/>
    </xf>
    <xf numFmtId="3" fontId="9" fillId="0" borderId="0" xfId="0" applyNumberFormat="1" applyFont="1"/>
    <xf numFmtId="2" fontId="9" fillId="0" borderId="0" xfId="0" applyNumberFormat="1" applyFont="1"/>
    <xf numFmtId="0" fontId="20" fillId="0" borderId="0" xfId="2"/>
    <xf numFmtId="0" fontId="23" fillId="0" borderId="0" xfId="2" applyFont="1" applyFill="1" applyBorder="1" applyAlignment="1">
      <alignment horizontal="center" vertical="center"/>
    </xf>
    <xf numFmtId="0" fontId="20" fillId="0" borderId="0" xfId="2" applyFill="1" applyBorder="1" applyAlignment="1"/>
    <xf numFmtId="3" fontId="20" fillId="0" borderId="0" xfId="2" applyNumberFormat="1"/>
    <xf numFmtId="0" fontId="22" fillId="0" borderId="0" xfId="2" applyFont="1"/>
    <xf numFmtId="0" fontId="22" fillId="0" borderId="0" xfId="2" applyFont="1" applyBorder="1" applyAlignment="1"/>
    <xf numFmtId="0" fontId="20" fillId="0" borderId="0" xfId="2" applyBorder="1" applyAlignment="1"/>
    <xf numFmtId="0" fontId="22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22" fillId="0" borderId="0" xfId="2" applyFont="1" applyFill="1" applyBorder="1" applyAlignment="1"/>
    <xf numFmtId="164" fontId="9" fillId="0" borderId="0" xfId="0" applyNumberFormat="1" applyFont="1"/>
    <xf numFmtId="0" fontId="20" fillId="0" borderId="0" xfId="2" applyFont="1"/>
    <xf numFmtId="1" fontId="20" fillId="0" borderId="0" xfId="2" applyNumberFormat="1"/>
    <xf numFmtId="0" fontId="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vertical="center"/>
    </xf>
    <xf numFmtId="164" fontId="11" fillId="0" borderId="1" xfId="4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3" fontId="14" fillId="4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5" fillId="6" borderId="4" xfId="2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 wrapText="1"/>
    </xf>
    <xf numFmtId="0" fontId="25" fillId="6" borderId="4" xfId="3" applyNumberFormat="1" applyFont="1" applyFill="1" applyBorder="1" applyAlignment="1" applyProtection="1">
      <alignment horizontal="center" vertical="center"/>
    </xf>
    <xf numFmtId="3" fontId="6" fillId="0" borderId="1" xfId="2" applyNumberFormat="1" applyFont="1" applyBorder="1" applyAlignment="1">
      <alignment vertical="center"/>
    </xf>
    <xf numFmtId="3" fontId="6" fillId="0" borderId="1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3" fontId="6" fillId="0" borderId="1" xfId="2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 vertical="center"/>
    </xf>
    <xf numFmtId="166" fontId="9" fillId="0" borderId="1" xfId="0" applyNumberFormat="1" applyFont="1" applyFill="1" applyBorder="1" applyAlignment="1">
      <alignment vertical="center"/>
    </xf>
    <xf numFmtId="0" fontId="27" fillId="4" borderId="1" xfId="0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horizontal="right" vertical="center"/>
    </xf>
    <xf numFmtId="168" fontId="28" fillId="0" borderId="1" xfId="0" applyNumberFormat="1" applyFont="1" applyFill="1" applyBorder="1" applyAlignment="1">
      <alignment horizontal="right" vertical="center"/>
    </xf>
    <xf numFmtId="3" fontId="28" fillId="0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6" fillId="0" borderId="0" xfId="0" applyFont="1"/>
    <xf numFmtId="3" fontId="18" fillId="0" borderId="2" xfId="0" applyNumberFormat="1" applyFont="1" applyFill="1" applyBorder="1" applyAlignment="1">
      <alignment horizontal="right" vertical="center"/>
    </xf>
    <xf numFmtId="168" fontId="6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4" fillId="6" borderId="5" xfId="2" applyFont="1" applyFill="1" applyBorder="1" applyAlignment="1">
      <alignment horizontal="center" vertical="center"/>
    </xf>
    <xf numFmtId="0" fontId="4" fillId="6" borderId="7" xfId="2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/>
    </xf>
    <xf numFmtId="0" fontId="3" fillId="0" borderId="5" xfId="2" applyFont="1" applyBorder="1" applyAlignment="1">
      <alignment vertical="center" wrapText="1"/>
    </xf>
    <xf numFmtId="0" fontId="3" fillId="0" borderId="7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3" fillId="0" borderId="6" xfId="2" applyFont="1" applyFill="1" applyBorder="1" applyAlignment="1">
      <alignment vertical="center"/>
    </xf>
    <xf numFmtId="0" fontId="22" fillId="0" borderId="0" xfId="2" applyFont="1" applyBorder="1" applyAlignment="1">
      <alignment horizontal="center" vertical="center" wrapText="1"/>
    </xf>
    <xf numFmtId="0" fontId="20" fillId="0" borderId="0" xfId="2" applyAlignment="1">
      <alignment wrapText="1"/>
    </xf>
    <xf numFmtId="0" fontId="20" fillId="0" borderId="0" xfId="2" applyAlignment="1"/>
    <xf numFmtId="0" fontId="3" fillId="0" borderId="1" xfId="2" applyFont="1" applyBorder="1" applyAlignment="1">
      <alignment horizontal="left" vertical="center"/>
    </xf>
    <xf numFmtId="0" fontId="3" fillId="0" borderId="4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3" fontId="6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_Arkusz1 2" xfId="3"/>
    <cellStyle name="Normalny_Arkusz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80895557724727E-2"/>
          <c:y val="5.7469006850334736E-2"/>
          <c:w val="0.8690899347062877"/>
          <c:h val="0.74461620868820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'Rynek pracy 2000-2016'!$A$3</c:f>
              <c:strCache>
                <c:ptCount val="1"/>
                <c:pt idx="0">
                  <c:v>Gdańsk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'Rynek pracy 2000-2016'!$B$2:$R$2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'Rynek pracy 2000-2016'!$B$3:$R$3</c:f>
              <c:numCache>
                <c:formatCode>0.0%</c:formatCode>
                <c:ptCount val="17"/>
                <c:pt idx="0">
                  <c:v>6.2E-2</c:v>
                </c:pt>
                <c:pt idx="1">
                  <c:v>0.10199999999999999</c:v>
                </c:pt>
                <c:pt idx="2">
                  <c:v>0.13100000000000001</c:v>
                </c:pt>
                <c:pt idx="3">
                  <c:v>0.127</c:v>
                </c:pt>
                <c:pt idx="4">
                  <c:v>0.115</c:v>
                </c:pt>
                <c:pt idx="5">
                  <c:v>9.6000000000000002E-2</c:v>
                </c:pt>
                <c:pt idx="6">
                  <c:v>6.2E-2</c:v>
                </c:pt>
                <c:pt idx="7">
                  <c:v>3.6999999999999998E-2</c:v>
                </c:pt>
                <c:pt idx="8">
                  <c:v>2.5000000000000001E-2</c:v>
                </c:pt>
                <c:pt idx="9">
                  <c:v>4.9000000000000002E-2</c:v>
                </c:pt>
                <c:pt idx="10">
                  <c:v>5.3999999999999999E-2</c:v>
                </c:pt>
                <c:pt idx="11">
                  <c:v>5.5E-2</c:v>
                </c:pt>
                <c:pt idx="12">
                  <c:v>6.3E-2</c:v>
                </c:pt>
                <c:pt idx="13">
                  <c:v>6.5000000000000002E-2</c:v>
                </c:pt>
                <c:pt idx="14">
                  <c:v>5.5E-2</c:v>
                </c:pt>
                <c:pt idx="15">
                  <c:v>0.04</c:v>
                </c:pt>
                <c:pt idx="16">
                  <c:v>3.5999999999999997E-2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13578960"/>
        <c:axId val="513579744"/>
      </c:barChart>
      <c:lineChart>
        <c:grouping val="standard"/>
        <c:varyColors val="0"/>
        <c:ser>
          <c:idx val="1"/>
          <c:order val="1"/>
          <c:tx>
            <c:strRef>
              <c:f>'Rynek pracy 2000-2016'!$A$4</c:f>
              <c:strCache>
                <c:ptCount val="1"/>
                <c:pt idx="0">
                  <c:v>województwo pomorskie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dLbls>
            <c:dLbl>
              <c:idx val="7"/>
              <c:layout>
                <c:manualLayout>
                  <c:x val="-2.4955122628941635E-2"/>
                  <c:y val="4.854547561990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702745450761607E-2"/>
                  <c:y val="4.1894645261117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1051345351056E-2"/>
                  <c:y val="5.0762419072835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217643464728577E-2"/>
                  <c:y val="3.52438149023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1051345351056E-2"/>
                  <c:y val="3.52438149023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11051345351056E-2"/>
                  <c:y val="4.1894645261117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590236521138634E-2"/>
                  <c:y val="4.6328532166976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9615689338094586E-2"/>
                  <c:y val="4.0536898318055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'Rynek pracy 2000-2016'!$B$2:$R$2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'Rynek pracy 2000-2016'!$B$4:$R$4</c:f>
              <c:numCache>
                <c:formatCode>0.0%</c:formatCode>
                <c:ptCount val="17"/>
                <c:pt idx="0">
                  <c:v>0.155</c:v>
                </c:pt>
                <c:pt idx="1">
                  <c:v>0.20699999999999999</c:v>
                </c:pt>
                <c:pt idx="2">
                  <c:v>0.224</c:v>
                </c:pt>
                <c:pt idx="3">
                  <c:v>0.224</c:v>
                </c:pt>
                <c:pt idx="4">
                  <c:v>0.214</c:v>
                </c:pt>
                <c:pt idx="5">
                  <c:v>0.193</c:v>
                </c:pt>
                <c:pt idx="6">
                  <c:v>0.155</c:v>
                </c:pt>
                <c:pt idx="7">
                  <c:v>0.109</c:v>
                </c:pt>
                <c:pt idx="8">
                  <c:v>8.4000000000000005E-2</c:v>
                </c:pt>
                <c:pt idx="9">
                  <c:v>0.12</c:v>
                </c:pt>
                <c:pt idx="10">
                  <c:v>0.123</c:v>
                </c:pt>
                <c:pt idx="11">
                  <c:v>0.124</c:v>
                </c:pt>
                <c:pt idx="12">
                  <c:v>0.13400000000000001</c:v>
                </c:pt>
                <c:pt idx="13">
                  <c:v>0.13200000000000001</c:v>
                </c:pt>
                <c:pt idx="14">
                  <c:v>0.111</c:v>
                </c:pt>
                <c:pt idx="15">
                  <c:v>8.8999999999999996E-2</c:v>
                </c:pt>
                <c:pt idx="16">
                  <c:v>7.2999999999999995E-2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'Rynek pracy 2000-2016'!$A$5</c:f>
              <c:strCache>
                <c:ptCount val="1"/>
                <c:pt idx="0">
                  <c:v>Polska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lgDash"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7"/>
              <c:layout>
                <c:manualLayout>
                  <c:x val="-1.5330152394351553E-2"/>
                  <c:y val="-3.52438149023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65242474220616E-2"/>
                  <c:y val="-3.746075835525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180140488187586E-2"/>
                  <c:y val="-2.8592984543540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1051345351056E-2"/>
                  <c:y val="-3.746075835525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7255146441269568E-2"/>
                  <c:y val="-3.5243814902328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9180140488187586E-2"/>
                  <c:y val="-3.52438149023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77775140384359E-2"/>
                  <c:y val="-3.3026871449399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0373712584443957E-2"/>
                  <c:y val="-4.4970610661438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>
                    <a:solidFill>
                      <a:schemeClr val="accent2"/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'Rynek pracy 2000-2016'!$B$2:$R$2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'Rynek pracy 2000-2016'!$B$5:$R$5</c:f>
              <c:numCache>
                <c:formatCode>0.0%</c:formatCode>
                <c:ptCount val="17"/>
                <c:pt idx="0">
                  <c:v>0.14499999999999999</c:v>
                </c:pt>
                <c:pt idx="1">
                  <c:v>0.19400000000000001</c:v>
                </c:pt>
                <c:pt idx="2">
                  <c:v>0.2</c:v>
                </c:pt>
                <c:pt idx="3">
                  <c:v>0.2</c:v>
                </c:pt>
                <c:pt idx="4">
                  <c:v>0.19</c:v>
                </c:pt>
                <c:pt idx="5">
                  <c:v>0.17599999999999999</c:v>
                </c:pt>
                <c:pt idx="6">
                  <c:v>0.14899999999999999</c:v>
                </c:pt>
                <c:pt idx="7">
                  <c:v>0.114</c:v>
                </c:pt>
                <c:pt idx="8">
                  <c:v>9.5000000000000001E-2</c:v>
                </c:pt>
                <c:pt idx="9">
                  <c:v>0.11899999999999999</c:v>
                </c:pt>
                <c:pt idx="10">
                  <c:v>0.124</c:v>
                </c:pt>
                <c:pt idx="11">
                  <c:v>0.125</c:v>
                </c:pt>
                <c:pt idx="12">
                  <c:v>0.13400000000000001</c:v>
                </c:pt>
                <c:pt idx="13">
                  <c:v>0.13400000000000001</c:v>
                </c:pt>
                <c:pt idx="14">
                  <c:v>0.114</c:v>
                </c:pt>
                <c:pt idx="15">
                  <c:v>9.7000000000000003E-2</c:v>
                </c:pt>
                <c:pt idx="16">
                  <c:v>8.3000000000000004E-2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78960"/>
        <c:axId val="513579744"/>
      </c:lineChart>
      <c:catAx>
        <c:axId val="513578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/>
            </a:pPr>
            <a:endParaRPr lang="pl-PL"/>
          </a:p>
        </c:txPr>
        <c:crossAx val="51357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3579744"/>
        <c:scaling>
          <c:orientation val="minMax"/>
          <c:max val="0.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pl-PL"/>
          </a:p>
        </c:txPr>
        <c:crossAx val="51357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998835151240107E-2"/>
          <c:y val="0.88376600388785553"/>
          <c:w val="0.17423173641580914"/>
          <c:h val="0.11623396733502962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13446396123562E-2"/>
          <c:y val="5.7468941382327415E-2"/>
          <c:w val="0.87221853422168394"/>
          <c:h val="0.77667446590944766"/>
        </c:manualLayout>
      </c:layout>
      <c:barChart>
        <c:barDir val="col"/>
        <c:grouping val="clustered"/>
        <c:varyColors val="0"/>
        <c:ser>
          <c:idx val="0"/>
          <c:order val="1"/>
          <c:tx>
            <c:v>pracujący</c:v>
          </c:tx>
          <c:spPr>
            <a:solidFill>
              <a:srgbClr val="9BBB59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'Rynek pracy 2000-2016'!$B$68:$Q$68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'Rynek pracy 2000-2016'!$B$69:$Q$69</c:f>
              <c:numCache>
                <c:formatCode>#,##0</c:formatCode>
                <c:ptCount val="16"/>
                <c:pt idx="0">
                  <c:v>138258</c:v>
                </c:pt>
                <c:pt idx="1">
                  <c:v>138058</c:v>
                </c:pt>
                <c:pt idx="2">
                  <c:v>129107</c:v>
                </c:pt>
                <c:pt idx="3">
                  <c:v>129414</c:v>
                </c:pt>
                <c:pt idx="4">
                  <c:v>128602</c:v>
                </c:pt>
                <c:pt idx="5">
                  <c:v>131132</c:v>
                </c:pt>
                <c:pt idx="6">
                  <c:v>135199</c:v>
                </c:pt>
                <c:pt idx="7">
                  <c:v>139138</c:v>
                </c:pt>
                <c:pt idx="8">
                  <c:v>139866</c:v>
                </c:pt>
                <c:pt idx="9">
                  <c:v>140803</c:v>
                </c:pt>
                <c:pt idx="10">
                  <c:v>143170</c:v>
                </c:pt>
                <c:pt idx="11">
                  <c:v>145724</c:v>
                </c:pt>
                <c:pt idx="12">
                  <c:v>146699</c:v>
                </c:pt>
                <c:pt idx="13">
                  <c:v>150251</c:v>
                </c:pt>
                <c:pt idx="14">
                  <c:v>153747</c:v>
                </c:pt>
                <c:pt idx="15">
                  <c:v>156336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1"/>
        <c:axId val="513585232"/>
        <c:axId val="513588760"/>
      </c:barChart>
      <c:lineChart>
        <c:grouping val="standard"/>
        <c:varyColors val="0"/>
        <c:ser>
          <c:idx val="1"/>
          <c:order val="0"/>
          <c:tx>
            <c:strRef>
              <c:f>'Rynek pracy 2000-2016'!$A$81</c:f>
              <c:strCache>
                <c:ptCount val="1"/>
                <c:pt idx="0">
                  <c:v>udział pracujących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circle"/>
            <c:size val="11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/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'Rynek pracy 2000-2016'!$B$68:$Q$68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'Rynek pracy 2000-2016'!$B$81:$Q$81</c:f>
              <c:numCache>
                <c:formatCode>0.0%</c:formatCode>
                <c:ptCount val="16"/>
                <c:pt idx="0">
                  <c:v>0.43207380299824683</c:v>
                </c:pt>
                <c:pt idx="1">
                  <c:v>0.43189013326659575</c:v>
                </c:pt>
                <c:pt idx="2">
                  <c:v>0.40285509236145783</c:v>
                </c:pt>
                <c:pt idx="3">
                  <c:v>0.40368580795493181</c:v>
                </c:pt>
                <c:pt idx="4">
                  <c:v>0.40284934733782118</c:v>
                </c:pt>
                <c:pt idx="5">
                  <c:v>0.41197612315425697</c:v>
                </c:pt>
                <c:pt idx="6">
                  <c:v>0.42757432005060086</c:v>
                </c:pt>
                <c:pt idx="7">
                  <c:v>0.44339565520823709</c:v>
                </c:pt>
                <c:pt idx="8">
                  <c:v>0.44946976026736934</c:v>
                </c:pt>
                <c:pt idx="9">
                  <c:v>0.45489584141014705</c:v>
                </c:pt>
                <c:pt idx="10">
                  <c:v>0.46062918658747676</c:v>
                </c:pt>
                <c:pt idx="11">
                  <c:v>0.47407648388828344</c:v>
                </c:pt>
                <c:pt idx="12">
                  <c:v>0.48318555505783772</c:v>
                </c:pt>
                <c:pt idx="13">
                  <c:v>0.49939175984152517</c:v>
                </c:pt>
                <c:pt idx="14">
                  <c:v>0.51812897029335936</c:v>
                </c:pt>
                <c:pt idx="15">
                  <c:v>0.53417159257867219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/>
        <c:marker val="1"/>
        <c:smooth val="0"/>
        <c:axId val="513587584"/>
        <c:axId val="513589152"/>
      </c:lineChart>
      <c:catAx>
        <c:axId val="513585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pl-PL"/>
          </a:p>
        </c:txPr>
        <c:crossAx val="513588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358876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pl-PL"/>
          </a:p>
        </c:txPr>
        <c:crossAx val="5135852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825314067967612E-2"/>
                <c:y val="2.1963664240786927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5135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589152"/>
        <c:crosses val="autoZero"/>
        <c:auto val="0"/>
        <c:lblAlgn val="ctr"/>
        <c:lblOffset val="100"/>
        <c:noMultiLvlLbl val="0"/>
      </c:catAx>
      <c:valAx>
        <c:axId val="513589152"/>
        <c:scaling>
          <c:orientation val="minMax"/>
          <c:max val="1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513587584"/>
        <c:crosses val="max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5.2910131239724857E-2"/>
          <c:y val="0.8969307765732869"/>
          <c:w val="0.85396913645950889"/>
          <c:h val="6.5543195821093553E-2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11" r="0.750000000000004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712425967836242"/>
          <c:y val="2.5645952666317411E-2"/>
          <c:w val="0.61103144257354813"/>
          <c:h val="0.88556544737360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'Rynek pracy 2000-2016'!$A$161</c:f>
              <c:strCache>
                <c:ptCount val="1"/>
                <c:pt idx="0">
                  <c:v>Polska</c:v>
                </c:pt>
              </c:strCache>
            </c:strRef>
          </c:tx>
          <c:invertIfNegative val="0"/>
          <c:cat>
            <c:numRef>
              <c:f>'Rynek pracy 2000-2016'!$B$160:$N$160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'Rynek pracy 2000-2016'!$B$161:$N$161</c:f>
              <c:numCache>
                <c:formatCode>_-* #\ ##0.00\ _z_ł_-;\-* #\ ##0.00\ _z_ł_-;_-* "-"\ _z_ł_-;_-@_-</c:formatCode>
                <c:ptCount val="13"/>
                <c:pt idx="0">
                  <c:v>2314.66</c:v>
                </c:pt>
                <c:pt idx="1">
                  <c:v>2409.69</c:v>
                </c:pt>
                <c:pt idx="2">
                  <c:v>2506.9299999999998</c:v>
                </c:pt>
                <c:pt idx="3">
                  <c:v>2636.81</c:v>
                </c:pt>
                <c:pt idx="4">
                  <c:v>2866.04</c:v>
                </c:pt>
                <c:pt idx="5">
                  <c:v>3158.48</c:v>
                </c:pt>
                <c:pt idx="6">
                  <c:v>3315.38</c:v>
                </c:pt>
                <c:pt idx="7">
                  <c:v>3435</c:v>
                </c:pt>
                <c:pt idx="8">
                  <c:v>3625.21</c:v>
                </c:pt>
                <c:pt idx="9">
                  <c:v>3744.38</c:v>
                </c:pt>
                <c:pt idx="10">
                  <c:v>3877.43</c:v>
                </c:pt>
                <c:pt idx="11">
                  <c:v>4003.99</c:v>
                </c:pt>
                <c:pt idx="12">
                  <c:v>4150.88</c:v>
                </c:pt>
              </c:numCache>
            </c:numRef>
          </c:val>
        </c:ser>
        <c:ser>
          <c:idx val="3"/>
          <c:order val="1"/>
          <c:tx>
            <c:strRef>
              <c:f>'Rynek pracy 2000-2016'!$A$162</c:f>
              <c:strCache>
                <c:ptCount val="1"/>
                <c:pt idx="0">
                  <c:v>woj. pomorskie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'Rynek pracy 2000-2016'!$B$160:$N$160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'Rynek pracy 2000-2016'!$B$162:$N$162</c:f>
              <c:numCache>
                <c:formatCode>_-* #\ ##0.00\ _z_ł_-;\-* #\ ##0.00\ _z_ł_-;_-* "-"\ _z_ł_-;_-@_-</c:formatCode>
                <c:ptCount val="13"/>
                <c:pt idx="0">
                  <c:v>2257.16</c:v>
                </c:pt>
                <c:pt idx="1">
                  <c:v>2374.71</c:v>
                </c:pt>
                <c:pt idx="2">
                  <c:v>2511.25</c:v>
                </c:pt>
                <c:pt idx="3">
                  <c:v>2650.2</c:v>
                </c:pt>
                <c:pt idx="4">
                  <c:v>2882.56</c:v>
                </c:pt>
                <c:pt idx="5">
                  <c:v>3167.7</c:v>
                </c:pt>
                <c:pt idx="6">
                  <c:v>3320.06</c:v>
                </c:pt>
                <c:pt idx="7">
                  <c:v>3383.58</c:v>
                </c:pt>
                <c:pt idx="8">
                  <c:v>3567.49</c:v>
                </c:pt>
                <c:pt idx="9">
                  <c:v>3696.89</c:v>
                </c:pt>
                <c:pt idx="10">
                  <c:v>3847.12</c:v>
                </c:pt>
                <c:pt idx="11">
                  <c:v>4011.59</c:v>
                </c:pt>
                <c:pt idx="12">
                  <c:v>4132.13</c:v>
                </c:pt>
              </c:numCache>
            </c:numRef>
          </c:val>
        </c:ser>
        <c:ser>
          <c:idx val="1"/>
          <c:order val="2"/>
          <c:tx>
            <c:strRef>
              <c:f>'Rynek pracy 2000-2016'!$A$163</c:f>
              <c:strCache>
                <c:ptCount val="1"/>
                <c:pt idx="0">
                  <c:v>Gdańsk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/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'Rynek pracy 2000-2016'!$B$160:$N$160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'Rynek pracy 2000-2016'!$B$163:$N$163</c:f>
              <c:numCache>
                <c:formatCode>_-* #\ ##0.00\ _z_ł_-;\-* #\ ##0.00\ _z_ł_-;_-* "-"\ _z_ł_-;_-@_-</c:formatCode>
                <c:ptCount val="13"/>
                <c:pt idx="0">
                  <c:v>2611</c:v>
                </c:pt>
                <c:pt idx="1">
                  <c:v>2767.68</c:v>
                </c:pt>
                <c:pt idx="2">
                  <c:v>3017.45</c:v>
                </c:pt>
                <c:pt idx="3">
                  <c:v>3177.7</c:v>
                </c:pt>
                <c:pt idx="4">
                  <c:v>3473.08</c:v>
                </c:pt>
                <c:pt idx="5">
                  <c:v>3847.9</c:v>
                </c:pt>
                <c:pt idx="6">
                  <c:v>4053.17</c:v>
                </c:pt>
                <c:pt idx="7">
                  <c:v>4108.37</c:v>
                </c:pt>
                <c:pt idx="8">
                  <c:v>4327.3500000000004</c:v>
                </c:pt>
                <c:pt idx="9">
                  <c:v>4411.71</c:v>
                </c:pt>
                <c:pt idx="10">
                  <c:v>4562.66</c:v>
                </c:pt>
                <c:pt idx="11">
                  <c:v>4814.1400000000003</c:v>
                </c:pt>
                <c:pt idx="12">
                  <c:v>4992.1400000000003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13582488"/>
        <c:axId val="513582880"/>
      </c:barChart>
      <c:lineChart>
        <c:grouping val="standard"/>
        <c:varyColors val="0"/>
        <c:ser>
          <c:idx val="2"/>
          <c:order val="3"/>
          <c:tx>
            <c:strRef>
              <c:f>'Rynek pracy 2000-2016'!$A$165</c:f>
              <c:strCache>
                <c:ptCount val="1"/>
                <c:pt idx="0">
                  <c:v>Przeciętne miesięczne wynagrodzenia brutto w relacji do średniej krajowej (Polska=100)</c:v>
                </c:pt>
              </c:strCache>
            </c:strRef>
          </c:tx>
          <c:spPr>
            <a:ln w="28575">
              <a:solidFill>
                <a:schemeClr val="accent5">
                  <a:lumMod val="60000"/>
                  <a:lumOff val="40000"/>
                </a:schemeClr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numRef>
              <c:f>'Rynek pracy 2000-2016'!$B$160:$N$160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'Rynek pracy 2000-2016'!$B$165:$N$165</c:f>
              <c:numCache>
                <c:formatCode>_-* #\ ##0.0\ _z_ł_-;\-* #\ ##0.0\ _z_ł_-;_-* "-"\ _z_ł_-;_-@_-</c:formatCode>
                <c:ptCount val="13"/>
                <c:pt idx="0">
                  <c:v>112.80274424753529</c:v>
                </c:pt>
                <c:pt idx="1">
                  <c:v>114.85626781868206</c:v>
                </c:pt>
                <c:pt idx="2">
                  <c:v>120.36435002173972</c:v>
                </c:pt>
                <c:pt idx="3">
                  <c:v>120.51304417079729</c:v>
                </c:pt>
                <c:pt idx="4">
                  <c:v>121.18044409708169</c:v>
                </c:pt>
                <c:pt idx="5">
                  <c:v>121.82758795369925</c:v>
                </c:pt>
                <c:pt idx="6">
                  <c:v>122.25355766156518</c:v>
                </c:pt>
                <c:pt idx="7">
                  <c:v>119.6032023289665</c:v>
                </c:pt>
                <c:pt idx="8">
                  <c:v>119.36825728716407</c:v>
                </c:pt>
                <c:pt idx="9">
                  <c:v>117.82217616801714</c:v>
                </c:pt>
                <c:pt idx="10">
                  <c:v>117.67227261356103</c:v>
                </c:pt>
                <c:pt idx="11">
                  <c:v>120.23356701690066</c:v>
                </c:pt>
                <c:pt idx="12">
                  <c:v>120.26702771460509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'Rynek pracy 2000-2016'!$A$164</c:f>
              <c:strCache>
                <c:ptCount val="1"/>
                <c:pt idx="0">
                  <c:v>Przeciętne miesięczne wynagrodzenia brutto w relacji do średniej województwa (pomorskie=100)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'Rynek pracy 2000-2016'!$B$160:$N$160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'Rynek pracy 2000-2016'!$B$164:$N$164</c:f>
              <c:numCache>
                <c:formatCode>_-* #\ ##0.0\ _z_ł_-;\-* #\ ##0.0\ _z_ł_-;_-* "-"\ _z_ł_-;_-@_-</c:formatCode>
                <c:ptCount val="13"/>
                <c:pt idx="0">
                  <c:v>115.67633663541797</c:v>
                </c:pt>
                <c:pt idx="1">
                  <c:v>116.5481258764228</c:v>
                </c:pt>
                <c:pt idx="2">
                  <c:v>120.15729218516675</c:v>
                </c:pt>
                <c:pt idx="3">
                  <c:v>119.90415817674138</c:v>
                </c:pt>
                <c:pt idx="4">
                  <c:v>120.48595692717585</c:v>
                </c:pt>
                <c:pt idx="5">
                  <c:v>121.47299302332924</c:v>
                </c:pt>
                <c:pt idx="6">
                  <c:v>122.08122744769673</c:v>
                </c:pt>
                <c:pt idx="7">
                  <c:v>121.42080281831669</c:v>
                </c:pt>
                <c:pt idx="8">
                  <c:v>121.29956916487504</c:v>
                </c:pt>
                <c:pt idx="9">
                  <c:v>119.33571190919936</c:v>
                </c:pt>
                <c:pt idx="10">
                  <c:v>118.5993678387989</c:v>
                </c:pt>
                <c:pt idx="11">
                  <c:v>120.00578324305326</c:v>
                </c:pt>
                <c:pt idx="12">
                  <c:v>120.81275274495236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87192"/>
        <c:axId val="513584056"/>
      </c:lineChart>
      <c:catAx>
        <c:axId val="51358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513582880"/>
        <c:crosses val="autoZero"/>
        <c:auto val="1"/>
        <c:lblAlgn val="ctr"/>
        <c:lblOffset val="100"/>
        <c:noMultiLvlLbl val="0"/>
      </c:catAx>
      <c:valAx>
        <c:axId val="513582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513582488"/>
        <c:crosses val="autoZero"/>
        <c:crossBetween val="between"/>
      </c:valAx>
      <c:catAx>
        <c:axId val="513587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584056"/>
        <c:crosses val="autoZero"/>
        <c:auto val="1"/>
        <c:lblAlgn val="ctr"/>
        <c:lblOffset val="100"/>
        <c:noMultiLvlLbl val="0"/>
      </c:catAx>
      <c:valAx>
        <c:axId val="513584056"/>
        <c:scaling>
          <c:orientation val="minMax"/>
          <c:max val="130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513587192"/>
        <c:crosses val="max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7.5966850828729391E-3"/>
          <c:y val="3.6585365853658569E-2"/>
          <c:w val="0.31215469613259694"/>
          <c:h val="0.9073170731707315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Pracujący w Gdańsku w latach 2000-2015 wg sekcji</a:t>
            </a:r>
          </a:p>
        </c:rich>
      </c:tx>
      <c:layout>
        <c:manualLayout>
          <c:xMode val="edge"/>
          <c:yMode val="edge"/>
          <c:x val="0.32306183894011281"/>
          <c:y val="2.9821073558648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95849655897456E-2"/>
          <c:y val="0.15308151093439371"/>
          <c:w val="0.93340005542917193"/>
          <c:h val="0.6302186878727634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'Rynek pracy 2000-2016'!$A$75</c:f>
              <c:strCache>
                <c:ptCount val="1"/>
                <c:pt idx="0">
                  <c:v>ochrona zdrowia i pomoc społeczna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dLbl>
              <c:idx val="12"/>
              <c:layout>
                <c:manualLayout>
                  <c:x val="1.7924104108501403E-3"/>
                  <c:y val="-2.20187507876779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'Rynek pracy 2000-2016'!$B$68:$Q$68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'Rynek pracy 2000-2016'!$B$75:$Q$75</c:f>
              <c:numCache>
                <c:formatCode>#,##0</c:formatCode>
                <c:ptCount val="16"/>
                <c:pt idx="0">
                  <c:v>14458</c:v>
                </c:pt>
                <c:pt idx="1">
                  <c:v>13432</c:v>
                </c:pt>
                <c:pt idx="2">
                  <c:v>13098</c:v>
                </c:pt>
                <c:pt idx="3">
                  <c:v>11091</c:v>
                </c:pt>
                <c:pt idx="4">
                  <c:v>11032</c:v>
                </c:pt>
                <c:pt idx="5" formatCode="#\ ##0_ ;\-#\ ##0\ ">
                  <c:v>10890</c:v>
                </c:pt>
                <c:pt idx="6" formatCode="#\ ##0_ ;\-#\ ##0\ ">
                  <c:v>10775</c:v>
                </c:pt>
                <c:pt idx="7" formatCode="#\ ##0_ ;\-#\ ##0\ ">
                  <c:v>10536</c:v>
                </c:pt>
                <c:pt idx="8" formatCode="#\ ##0_ ;\-#\ ##0\ ">
                  <c:v>10691</c:v>
                </c:pt>
                <c:pt idx="9" formatCode="#\ ##0_ ;\-#\ ##0\ ">
                  <c:v>10491</c:v>
                </c:pt>
                <c:pt idx="10" formatCode="#\ ##0_ ;\-#\ ##0\ ">
                  <c:v>10710</c:v>
                </c:pt>
                <c:pt idx="11" formatCode="#\ ##0_ ;\-#\ ##0\ ">
                  <c:v>10351</c:v>
                </c:pt>
                <c:pt idx="12" formatCode="#\ ##0_ ;\-#\ ##0\ ">
                  <c:v>10468</c:v>
                </c:pt>
                <c:pt idx="13">
                  <c:v>10051</c:v>
                </c:pt>
                <c:pt idx="14">
                  <c:v>10371</c:v>
                </c:pt>
                <c:pt idx="15">
                  <c:v>10357</c:v>
                </c:pt>
              </c:numCache>
            </c:numRef>
          </c:val>
        </c:ser>
        <c:ser>
          <c:idx val="2"/>
          <c:order val="1"/>
          <c:tx>
            <c:strRef>
              <c:f>'Rynek pracy 2000-2016'!$A$74</c:f>
              <c:strCache>
                <c:ptCount val="1"/>
                <c:pt idx="0">
                  <c:v>edukacja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'Rynek pracy 2000-2016'!$B$68:$Q$68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'Rynek pracy 2000-2016'!$B$74:$Q$74</c:f>
              <c:numCache>
                <c:formatCode>#,##0</c:formatCode>
                <c:ptCount val="16"/>
                <c:pt idx="0">
                  <c:v>16334</c:v>
                </c:pt>
                <c:pt idx="1">
                  <c:v>16650</c:v>
                </c:pt>
                <c:pt idx="2">
                  <c:v>16644</c:v>
                </c:pt>
                <c:pt idx="3">
                  <c:v>17221</c:v>
                </c:pt>
                <c:pt idx="4">
                  <c:v>18170</c:v>
                </c:pt>
                <c:pt idx="5" formatCode="#\ ##0_ ;\-#\ ##0\ ">
                  <c:v>17990</c:v>
                </c:pt>
                <c:pt idx="6" formatCode="#\ ##0_ ;\-#\ ##0\ ">
                  <c:v>18048</c:v>
                </c:pt>
                <c:pt idx="7" formatCode="#\ ##0_ ;\-#\ ##0\ ">
                  <c:v>17950</c:v>
                </c:pt>
                <c:pt idx="8" formatCode="#\ ##0_ ;\-#\ ##0\ ">
                  <c:v>17870</c:v>
                </c:pt>
                <c:pt idx="9" formatCode="#\ ##0_ ;\-#\ ##0\ ">
                  <c:v>18161</c:v>
                </c:pt>
                <c:pt idx="10" formatCode="#\ ##0_ ;\-#\ ##0\ ">
                  <c:v>18453</c:v>
                </c:pt>
                <c:pt idx="11" formatCode="#\ ##0_ ;\-#\ ##0\ ">
                  <c:v>18557</c:v>
                </c:pt>
                <c:pt idx="12" formatCode="#\ ##0_ ;\-#\ ##0\ ">
                  <c:v>18892</c:v>
                </c:pt>
                <c:pt idx="13">
                  <c:v>19519</c:v>
                </c:pt>
                <c:pt idx="14">
                  <c:v>20037</c:v>
                </c:pt>
                <c:pt idx="15">
                  <c:v>20293</c:v>
                </c:pt>
              </c:numCache>
            </c:numRef>
          </c:val>
        </c:ser>
        <c:ser>
          <c:idx val="0"/>
          <c:order val="2"/>
          <c:tx>
            <c:strRef>
              <c:f>'Rynek pracy 2000-2016'!$A$72</c:f>
              <c:strCache>
                <c:ptCount val="1"/>
                <c:pt idx="0">
                  <c:v>przemysł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'Rynek pracy 2000-2016'!$B$68:$Q$68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'Rynek pracy 2000-2016'!$B$72:$Q$72</c:f>
              <c:numCache>
                <c:formatCode>#,##0</c:formatCode>
                <c:ptCount val="16"/>
                <c:pt idx="0">
                  <c:v>32971</c:v>
                </c:pt>
                <c:pt idx="1">
                  <c:v>31751</c:v>
                </c:pt>
                <c:pt idx="2">
                  <c:v>28702</c:v>
                </c:pt>
                <c:pt idx="3">
                  <c:v>28436</c:v>
                </c:pt>
                <c:pt idx="4">
                  <c:v>27701</c:v>
                </c:pt>
                <c:pt idx="5" formatCode="#\ ##0_ ;\-#\ ##0\ ">
                  <c:v>27312</c:v>
                </c:pt>
                <c:pt idx="6" formatCode="#\ ##0_ ;\-#\ ##0\ ">
                  <c:v>28398</c:v>
                </c:pt>
                <c:pt idx="7" formatCode="#\ ##0_ ;\-#\ ##0\ ">
                  <c:v>29311</c:v>
                </c:pt>
                <c:pt idx="8" formatCode="#\ ##0_ ;\-#\ ##0\ ">
                  <c:v>28605</c:v>
                </c:pt>
                <c:pt idx="9" formatCode="#\ ##0_ ;\-#\ ##0\ ">
                  <c:v>27088</c:v>
                </c:pt>
                <c:pt idx="10" formatCode="#\ ##0_ ;\-#\ ##0\ ">
                  <c:v>25862</c:v>
                </c:pt>
                <c:pt idx="11" formatCode="#\ ##0_ ;\-#\ ##0\ ">
                  <c:v>25205</c:v>
                </c:pt>
                <c:pt idx="12" formatCode="#\ ##0_ ;\-#\ ##0\ ">
                  <c:v>24860</c:v>
                </c:pt>
                <c:pt idx="13">
                  <c:v>24976</c:v>
                </c:pt>
                <c:pt idx="14">
                  <c:v>25451</c:v>
                </c:pt>
                <c:pt idx="15">
                  <c:v>24327</c:v>
                </c:pt>
              </c:numCache>
            </c:numRef>
          </c:val>
        </c:ser>
        <c:ser>
          <c:idx val="1"/>
          <c:order val="3"/>
          <c:tx>
            <c:strRef>
              <c:f>'Rynek pracy 2000-2016'!$A$73</c:f>
              <c:strCache>
                <c:ptCount val="1"/>
                <c:pt idx="0">
                  <c:v>handel i naprawy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'Rynek pracy 2000-2016'!$B$68:$Q$68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'Rynek pracy 2000-2016'!$B$73:$Q$73</c:f>
              <c:numCache>
                <c:formatCode>#,##0</c:formatCode>
                <c:ptCount val="16"/>
                <c:pt idx="0">
                  <c:v>15823</c:v>
                </c:pt>
                <c:pt idx="1">
                  <c:v>17528</c:v>
                </c:pt>
                <c:pt idx="2">
                  <c:v>15463</c:v>
                </c:pt>
                <c:pt idx="3">
                  <c:v>17084</c:v>
                </c:pt>
                <c:pt idx="4">
                  <c:v>17727</c:v>
                </c:pt>
                <c:pt idx="5" formatCode="#\ ##0_ ;\-#\ ##0\ ">
                  <c:v>18293</c:v>
                </c:pt>
                <c:pt idx="6" formatCode="#\ ##0_ ;\-#\ ##0\ ">
                  <c:v>18467</c:v>
                </c:pt>
                <c:pt idx="7" formatCode="#\ ##0_ ;\-#\ ##0\ ">
                  <c:v>19650</c:v>
                </c:pt>
                <c:pt idx="8" formatCode="#\ ##0_ ;\-#\ ##0\ ">
                  <c:v>21265</c:v>
                </c:pt>
                <c:pt idx="9" formatCode="#\ ##0_ ;\-#\ ##0\ ">
                  <c:v>22247</c:v>
                </c:pt>
                <c:pt idx="10" formatCode="#\ ##0_ ;\-#\ ##0\ ">
                  <c:v>22009</c:v>
                </c:pt>
                <c:pt idx="11" formatCode="#\ ##0_ ;\-#\ ##0\ ">
                  <c:v>21759</c:v>
                </c:pt>
                <c:pt idx="12" formatCode="#\ ##0_ ;\-#\ ##0\ ">
                  <c:v>21574</c:v>
                </c:pt>
                <c:pt idx="13">
                  <c:v>22264</c:v>
                </c:pt>
                <c:pt idx="14">
                  <c:v>23124</c:v>
                </c:pt>
                <c:pt idx="15">
                  <c:v>23616</c:v>
                </c:pt>
              </c:numCache>
            </c:numRef>
          </c:val>
        </c:ser>
        <c:ser>
          <c:idx val="4"/>
          <c:order val="4"/>
          <c:tx>
            <c:strRef>
              <c:f>'Rynek pracy 2000-2016'!$A$76</c:f>
              <c:strCache>
                <c:ptCount val="1"/>
                <c:pt idx="0">
                  <c:v>transport, gospodarka magazynowa i łączność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'Rynek pracy 2000-2016'!$B$68:$Q$68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'Rynek pracy 2000-2016'!$B$76:$Q$76</c:f>
              <c:numCache>
                <c:formatCode>#,##0</c:formatCode>
                <c:ptCount val="16"/>
                <c:pt idx="0">
                  <c:v>13709</c:v>
                </c:pt>
                <c:pt idx="1">
                  <c:v>13586</c:v>
                </c:pt>
                <c:pt idx="2">
                  <c:v>11742</c:v>
                </c:pt>
                <c:pt idx="3">
                  <c:v>12588</c:v>
                </c:pt>
                <c:pt idx="4">
                  <c:v>11462</c:v>
                </c:pt>
                <c:pt idx="5" formatCode="#\ ##0_ ;\-#\ ##0\ ">
                  <c:v>10889</c:v>
                </c:pt>
                <c:pt idx="6" formatCode="#\ ##0_ ;\-#\ ##0\ ">
                  <c:v>11615</c:v>
                </c:pt>
                <c:pt idx="7" formatCode="#\ ##0_ ;\-#\ ##0\ ">
                  <c:v>11419</c:v>
                </c:pt>
                <c:pt idx="8" formatCode="#\ ##0_ ;\-#\ ##0\ ">
                  <c:v>11347</c:v>
                </c:pt>
                <c:pt idx="9" formatCode="#\ ##0_ ;\-#\ ##0\ ">
                  <c:v>9783</c:v>
                </c:pt>
                <c:pt idx="10" formatCode="#\ ##0_ ;\-#\ ##0\ ">
                  <c:v>9542</c:v>
                </c:pt>
                <c:pt idx="11" formatCode="#\ ##0_ ;\-#\ ##0\ ">
                  <c:v>9443</c:v>
                </c:pt>
                <c:pt idx="12" formatCode="#\ ##0_ ;\-#\ ##0\ ">
                  <c:v>9997</c:v>
                </c:pt>
                <c:pt idx="13">
                  <c:v>9732</c:v>
                </c:pt>
                <c:pt idx="14">
                  <c:v>9664</c:v>
                </c:pt>
                <c:pt idx="15">
                  <c:v>9704</c:v>
                </c:pt>
              </c:numCache>
            </c:numRef>
          </c:val>
        </c:ser>
        <c:ser>
          <c:idx val="5"/>
          <c:order val="5"/>
          <c:tx>
            <c:strRef>
              <c:f>'Rynek pracy 2000-2016'!$A$77</c:f>
              <c:strCache>
                <c:ptCount val="1"/>
                <c:pt idx="0">
                  <c:v>budownictwo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'Rynek pracy 2000-2016'!$B$68:$Q$68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'Rynek pracy 2000-2016'!$B$77:$Q$77</c:f>
              <c:numCache>
                <c:formatCode>#,##0</c:formatCode>
                <c:ptCount val="16"/>
                <c:pt idx="0">
                  <c:v>12768</c:v>
                </c:pt>
                <c:pt idx="1">
                  <c:v>11318</c:v>
                </c:pt>
                <c:pt idx="2">
                  <c:v>8817</c:v>
                </c:pt>
                <c:pt idx="3">
                  <c:v>7437</c:v>
                </c:pt>
                <c:pt idx="4">
                  <c:v>6906</c:v>
                </c:pt>
                <c:pt idx="5" formatCode="#\ ##0_ ;\-#\ ##0\ ">
                  <c:v>7764</c:v>
                </c:pt>
                <c:pt idx="6" formatCode="#\ ##0_ ;\-#\ ##0\ ">
                  <c:v>7854</c:v>
                </c:pt>
                <c:pt idx="7" formatCode="#\ ##0_ ;\-#\ ##0\ ">
                  <c:v>8526</c:v>
                </c:pt>
                <c:pt idx="8" formatCode="#\ ##0_ ;\-#\ ##0\ ">
                  <c:v>8939</c:v>
                </c:pt>
                <c:pt idx="9" formatCode="#\ ##0_ ;\-#\ ##0\ ">
                  <c:v>9762</c:v>
                </c:pt>
                <c:pt idx="10" formatCode="#\ ##0_ ;\-#\ ##0\ ">
                  <c:v>10857</c:v>
                </c:pt>
                <c:pt idx="11" formatCode="#\ ##0_ ;\-#\ ##0\ ">
                  <c:v>10391</c:v>
                </c:pt>
                <c:pt idx="12" formatCode="#\ ##0_ ;\-#\ ##0\ ">
                  <c:v>9626</c:v>
                </c:pt>
                <c:pt idx="13">
                  <c:v>9427</c:v>
                </c:pt>
                <c:pt idx="14">
                  <c:v>9490</c:v>
                </c:pt>
                <c:pt idx="15">
                  <c:v>9350</c:v>
                </c:pt>
              </c:numCache>
            </c:numRef>
          </c:val>
        </c:ser>
        <c:ser>
          <c:idx val="6"/>
          <c:order val="6"/>
          <c:tx>
            <c:strRef>
              <c:f>'Rynek pracy 2000-2016'!$A$78</c:f>
              <c:strCache>
                <c:ptCount val="1"/>
                <c:pt idx="0">
                  <c:v>inne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12"/>
              <c:layout>
                <c:manualLayout>
                  <c:x val="7.9639447459515925E-4"/>
                  <c:y val="-5.4523038482402813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'Rynek pracy 2000-2016'!$B$68:$Q$68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'Rynek pracy 2000-2016'!$B$78:$Q$78</c:f>
              <c:numCache>
                <c:formatCode>#,##0</c:formatCode>
                <c:ptCount val="16"/>
                <c:pt idx="0">
                  <c:v>32195</c:v>
                </c:pt>
                <c:pt idx="1">
                  <c:v>33793</c:v>
                </c:pt>
                <c:pt idx="2">
                  <c:v>34641</c:v>
                </c:pt>
                <c:pt idx="3">
                  <c:v>35557</c:v>
                </c:pt>
                <c:pt idx="4">
                  <c:v>35604</c:v>
                </c:pt>
                <c:pt idx="5" formatCode="#\ ##0_ ;\-#\ ##0\ ">
                  <c:v>37994</c:v>
                </c:pt>
                <c:pt idx="6" formatCode="#\ ##0_ ;\-#\ ##0\ ">
                  <c:v>40042</c:v>
                </c:pt>
                <c:pt idx="7" formatCode="#\ ##0_ ;\-#\ ##0\ ">
                  <c:v>41746</c:v>
                </c:pt>
                <c:pt idx="8" formatCode="#\ ##0_ ;\-#\ ##0\ ">
                  <c:v>41149</c:v>
                </c:pt>
                <c:pt idx="9" formatCode="#\ ##0_ ;\-#\ ##0\ ">
                  <c:v>43271</c:v>
                </c:pt>
                <c:pt idx="10" formatCode="#\ ##0_ ;\-#\ ##0\ ">
                  <c:v>45737</c:v>
                </c:pt>
                <c:pt idx="11" formatCode="#\ ##0_ ;\-#\ ##0\ ">
                  <c:v>50018</c:v>
                </c:pt>
                <c:pt idx="12" formatCode="#\ ##0_ ;\-#\ ##0\ ">
                  <c:v>51282</c:v>
                </c:pt>
                <c:pt idx="13" formatCode="#\ ##0_ ;\-#\ ##0\ ">
                  <c:v>54282</c:v>
                </c:pt>
                <c:pt idx="14" formatCode="#\ ##0_ ;\-#\ ##0\ ">
                  <c:v>55610</c:v>
                </c:pt>
                <c:pt idx="15" formatCode="#\ ##0_ ;\-#\ ##0\ ">
                  <c:v>58689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13584840"/>
        <c:axId val="513557400"/>
      </c:barChart>
      <c:catAx>
        <c:axId val="5135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513557400"/>
        <c:crosses val="autoZero"/>
        <c:auto val="1"/>
        <c:lblAlgn val="ctr"/>
        <c:lblOffset val="100"/>
        <c:noMultiLvlLbl val="0"/>
      </c:catAx>
      <c:valAx>
        <c:axId val="513557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513584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488901750325439"/>
          <c:y val="0.86481113320079606"/>
          <c:w val="0.8183320535521168"/>
          <c:h val="0.11133200795228629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176893</xdr:rowOff>
    </xdr:from>
    <xdr:to>
      <xdr:col>14</xdr:col>
      <xdr:colOff>0</xdr:colOff>
      <xdr:row>44</xdr:row>
      <xdr:rowOff>1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12</xdr:col>
      <xdr:colOff>851647</xdr:colOff>
      <xdr:row>119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168</xdr:row>
      <xdr:rowOff>19050</xdr:rowOff>
    </xdr:from>
    <xdr:to>
      <xdr:col>15</xdr:col>
      <xdr:colOff>-1</xdr:colOff>
      <xdr:row>199</xdr:row>
      <xdr:rowOff>38100</xdr:rowOff>
    </xdr:to>
    <xdr:graphicFrame macro="">
      <xdr:nvGraphicFramePr>
        <xdr:cNvPr id="102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119</xdr:row>
      <xdr:rowOff>314325</xdr:rowOff>
    </xdr:from>
    <xdr:to>
      <xdr:col>11</xdr:col>
      <xdr:colOff>809624</xdr:colOff>
      <xdr:row>154</xdr:row>
      <xdr:rowOff>76200</xdr:rowOff>
    </xdr:to>
    <xdr:graphicFrame macro="">
      <xdr:nvGraphicFramePr>
        <xdr:cNvPr id="1028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showGridLines="0" tabSelected="1" zoomScale="85" zoomScaleNormal="85" workbookViewId="0">
      <selection sqref="A1:R1"/>
    </sheetView>
  </sheetViews>
  <sheetFormatPr defaultRowHeight="12.75" x14ac:dyDescent="0.2"/>
  <cols>
    <col min="1" max="1" width="28.7109375" style="1" customWidth="1"/>
    <col min="2" max="2" width="13.28515625" style="1" customWidth="1"/>
    <col min="3" max="5" width="13.85546875" style="1" customWidth="1"/>
    <col min="6" max="6" width="14.5703125" style="1" customWidth="1"/>
    <col min="7" max="7" width="13.140625" style="1" customWidth="1"/>
    <col min="8" max="9" width="12.5703125" style="1" customWidth="1"/>
    <col min="10" max="10" width="12.42578125" style="1" customWidth="1"/>
    <col min="11" max="12" width="12.140625" style="1" customWidth="1"/>
    <col min="13" max="14" width="12.85546875" style="1" customWidth="1"/>
    <col min="15" max="15" width="12" style="1" customWidth="1"/>
    <col min="16" max="17" width="11" style="1" customWidth="1"/>
    <col min="18" max="18" width="10.85546875" style="1" customWidth="1"/>
    <col min="19" max="16384" width="9.140625" style="1"/>
  </cols>
  <sheetData>
    <row r="1" spans="1:18" ht="15.75" x14ac:dyDescent="0.25">
      <c r="A1" s="78" t="s">
        <v>106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6" customFormat="1" ht="31.5" customHeight="1" x14ac:dyDescent="0.2">
      <c r="A2" s="38" t="s">
        <v>12</v>
      </c>
      <c r="B2" s="38">
        <v>2000</v>
      </c>
      <c r="C2" s="38">
        <v>2001</v>
      </c>
      <c r="D2" s="38">
        <v>2002</v>
      </c>
      <c r="E2" s="38">
        <v>2003</v>
      </c>
      <c r="F2" s="38">
        <v>2004</v>
      </c>
      <c r="G2" s="38">
        <v>2005</v>
      </c>
      <c r="H2" s="38">
        <v>2006</v>
      </c>
      <c r="I2" s="38">
        <v>2007</v>
      </c>
      <c r="J2" s="38">
        <v>2008</v>
      </c>
      <c r="K2" s="38">
        <v>2009</v>
      </c>
      <c r="L2" s="38">
        <v>2010</v>
      </c>
      <c r="M2" s="38">
        <v>2011</v>
      </c>
      <c r="N2" s="38">
        <v>2012</v>
      </c>
      <c r="O2" s="38">
        <v>2013</v>
      </c>
      <c r="P2" s="39">
        <v>2014</v>
      </c>
      <c r="Q2" s="39">
        <v>2015</v>
      </c>
      <c r="R2" s="39">
        <v>2016</v>
      </c>
    </row>
    <row r="3" spans="1:18" s="6" customFormat="1" ht="22.5" customHeight="1" x14ac:dyDescent="0.2">
      <c r="A3" s="36" t="s">
        <v>0</v>
      </c>
      <c r="B3" s="34">
        <v>6.2E-2</v>
      </c>
      <c r="C3" s="34">
        <v>0.10199999999999999</v>
      </c>
      <c r="D3" s="34">
        <v>0.13100000000000001</v>
      </c>
      <c r="E3" s="34">
        <v>0.127</v>
      </c>
      <c r="F3" s="34">
        <v>0.115</v>
      </c>
      <c r="G3" s="34">
        <v>9.6000000000000002E-2</v>
      </c>
      <c r="H3" s="34">
        <v>6.2E-2</v>
      </c>
      <c r="I3" s="34">
        <v>3.6999999999999998E-2</v>
      </c>
      <c r="J3" s="34">
        <v>2.5000000000000001E-2</v>
      </c>
      <c r="K3" s="35">
        <v>4.9000000000000002E-2</v>
      </c>
      <c r="L3" s="35">
        <v>5.3999999999999999E-2</v>
      </c>
      <c r="M3" s="35">
        <v>5.5E-2</v>
      </c>
      <c r="N3" s="35">
        <v>6.3E-2</v>
      </c>
      <c r="O3" s="35">
        <v>6.5000000000000002E-2</v>
      </c>
      <c r="P3" s="35">
        <v>5.5E-2</v>
      </c>
      <c r="Q3" s="35">
        <v>0.04</v>
      </c>
      <c r="R3" s="35">
        <v>3.5999999999999997E-2</v>
      </c>
    </row>
    <row r="4" spans="1:18" s="6" customFormat="1" ht="22.5" customHeight="1" x14ac:dyDescent="0.2">
      <c r="A4" s="37" t="s">
        <v>1</v>
      </c>
      <c r="B4" s="34">
        <v>0.155</v>
      </c>
      <c r="C4" s="34">
        <v>0.20699999999999999</v>
      </c>
      <c r="D4" s="34">
        <v>0.224</v>
      </c>
      <c r="E4" s="34">
        <v>0.224</v>
      </c>
      <c r="F4" s="34">
        <v>0.214</v>
      </c>
      <c r="G4" s="34">
        <v>0.193</v>
      </c>
      <c r="H4" s="34">
        <v>0.155</v>
      </c>
      <c r="I4" s="34">
        <v>0.109</v>
      </c>
      <c r="J4" s="34">
        <v>8.4000000000000005E-2</v>
      </c>
      <c r="K4" s="35">
        <v>0.12</v>
      </c>
      <c r="L4" s="35">
        <v>0.123</v>
      </c>
      <c r="M4" s="35">
        <v>0.124</v>
      </c>
      <c r="N4" s="35">
        <v>0.13400000000000001</v>
      </c>
      <c r="O4" s="35">
        <v>0.13200000000000001</v>
      </c>
      <c r="P4" s="35">
        <v>0.111</v>
      </c>
      <c r="Q4" s="35">
        <v>8.8999999999999996E-2</v>
      </c>
      <c r="R4" s="35">
        <v>7.2999999999999995E-2</v>
      </c>
    </row>
    <row r="5" spans="1:18" s="6" customFormat="1" ht="22.5" customHeight="1" x14ac:dyDescent="0.2">
      <c r="A5" s="37" t="s">
        <v>2</v>
      </c>
      <c r="B5" s="34">
        <v>0.14499999999999999</v>
      </c>
      <c r="C5" s="34">
        <v>0.19400000000000001</v>
      </c>
      <c r="D5" s="34">
        <v>0.2</v>
      </c>
      <c r="E5" s="34">
        <v>0.2</v>
      </c>
      <c r="F5" s="34">
        <v>0.19</v>
      </c>
      <c r="G5" s="34">
        <v>0.17599999999999999</v>
      </c>
      <c r="H5" s="34">
        <v>0.14899999999999999</v>
      </c>
      <c r="I5" s="34">
        <v>0.114</v>
      </c>
      <c r="J5" s="34">
        <v>9.5000000000000001E-2</v>
      </c>
      <c r="K5" s="35">
        <v>0.11899999999999999</v>
      </c>
      <c r="L5" s="35">
        <v>0.124</v>
      </c>
      <c r="M5" s="35">
        <v>0.125</v>
      </c>
      <c r="N5" s="35">
        <v>0.13400000000000001</v>
      </c>
      <c r="O5" s="35">
        <v>0.13400000000000001</v>
      </c>
      <c r="P5" s="35">
        <v>0.114</v>
      </c>
      <c r="Q5" s="35">
        <v>9.7000000000000003E-2</v>
      </c>
      <c r="R5" s="35">
        <v>8.3000000000000004E-2</v>
      </c>
    </row>
    <row r="6" spans="1:18" x14ac:dyDescent="0.2">
      <c r="A6" s="80" t="s">
        <v>24</v>
      </c>
      <c r="B6" s="80"/>
      <c r="C6" s="80"/>
      <c r="D6" s="80"/>
      <c r="E6" s="80"/>
      <c r="F6" s="80"/>
      <c r="G6" s="80"/>
      <c r="H6" s="80"/>
    </row>
    <row r="7" spans="1:18" x14ac:dyDescent="0.2">
      <c r="A7" s="3"/>
      <c r="B7" s="3"/>
      <c r="C7" s="3"/>
      <c r="R7" s="26"/>
    </row>
    <row r="8" spans="1:18" x14ac:dyDescent="0.2">
      <c r="A8" s="3"/>
      <c r="B8" s="3"/>
      <c r="C8" s="3"/>
    </row>
    <row r="9" spans="1:18" ht="15.75" x14ac:dyDescent="0.25">
      <c r="A9" s="78" t="s">
        <v>106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45" spans="1:14" x14ac:dyDescent="0.2">
      <c r="A45" s="82" t="s">
        <v>24</v>
      </c>
      <c r="B45" s="82"/>
      <c r="C45" s="82"/>
      <c r="D45" s="82"/>
      <c r="E45" s="82"/>
      <c r="F45" s="82"/>
      <c r="G45" s="82"/>
      <c r="H45" s="82"/>
    </row>
    <row r="46" spans="1:14" x14ac:dyDescent="0.2">
      <c r="A46" s="33"/>
      <c r="B46" s="33"/>
      <c r="C46" s="33"/>
      <c r="D46" s="33"/>
      <c r="E46" s="33"/>
      <c r="F46" s="33"/>
      <c r="G46" s="33"/>
      <c r="H46" s="33"/>
    </row>
    <row r="47" spans="1:14" x14ac:dyDescent="0.2">
      <c r="N47" s="12"/>
    </row>
    <row r="49" spans="1:18" ht="13.5" customHeight="1" x14ac:dyDescent="0.2">
      <c r="A49" s="86" t="s">
        <v>109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1:18" s="6" customFormat="1" ht="18.75" customHeight="1" x14ac:dyDescent="0.2">
      <c r="A50" s="38" t="s">
        <v>17</v>
      </c>
      <c r="B50" s="38">
        <v>2000</v>
      </c>
      <c r="C50" s="38">
        <v>2001</v>
      </c>
      <c r="D50" s="38">
        <v>2002</v>
      </c>
      <c r="E50" s="38">
        <v>2003</v>
      </c>
      <c r="F50" s="38">
        <v>2004</v>
      </c>
      <c r="G50" s="38">
        <v>2005</v>
      </c>
      <c r="H50" s="38">
        <v>2006</v>
      </c>
      <c r="I50" s="38">
        <v>2007</v>
      </c>
      <c r="J50" s="38">
        <v>2008</v>
      </c>
      <c r="K50" s="38">
        <v>2009</v>
      </c>
      <c r="L50" s="38">
        <v>2010</v>
      </c>
      <c r="M50" s="38">
        <v>2011</v>
      </c>
      <c r="N50" s="38">
        <v>2012</v>
      </c>
      <c r="O50" s="38">
        <v>2013</v>
      </c>
      <c r="P50" s="38">
        <v>2014</v>
      </c>
      <c r="Q50" s="38">
        <v>2015</v>
      </c>
      <c r="R50" s="38">
        <v>2016</v>
      </c>
    </row>
    <row r="51" spans="1:18" s="6" customFormat="1" ht="33.75" customHeight="1" x14ac:dyDescent="0.2">
      <c r="A51" s="46" t="s">
        <v>108</v>
      </c>
      <c r="B51" s="40">
        <v>189</v>
      </c>
      <c r="C51" s="40">
        <v>130</v>
      </c>
      <c r="D51" s="40">
        <v>177</v>
      </c>
      <c r="E51" s="40">
        <v>180</v>
      </c>
      <c r="F51" s="40">
        <v>11</v>
      </c>
      <c r="G51" s="40">
        <v>308</v>
      </c>
      <c r="H51" s="40">
        <v>517</v>
      </c>
      <c r="I51" s="41">
        <v>1444</v>
      </c>
      <c r="J51" s="40">
        <v>633</v>
      </c>
      <c r="K51" s="40">
        <v>313</v>
      </c>
      <c r="L51" s="40">
        <v>502</v>
      </c>
      <c r="M51" s="40">
        <v>136</v>
      </c>
      <c r="N51" s="40">
        <v>230</v>
      </c>
      <c r="O51" s="40">
        <v>164</v>
      </c>
      <c r="P51" s="40">
        <v>362</v>
      </c>
      <c r="Q51" s="40">
        <v>560</v>
      </c>
      <c r="R51" s="40">
        <v>716</v>
      </c>
    </row>
    <row r="52" spans="1:18" s="6" customFormat="1" ht="18.75" customHeight="1" x14ac:dyDescent="0.2">
      <c r="A52" s="36" t="s">
        <v>18</v>
      </c>
      <c r="B52" s="40">
        <v>72</v>
      </c>
      <c r="C52" s="40">
        <v>159</v>
      </c>
      <c r="D52" s="40">
        <v>150</v>
      </c>
      <c r="E52" s="40">
        <v>142</v>
      </c>
      <c r="F52" s="40">
        <v>2053</v>
      </c>
      <c r="G52" s="40">
        <v>61</v>
      </c>
      <c r="H52" s="40">
        <v>23</v>
      </c>
      <c r="I52" s="40">
        <v>5</v>
      </c>
      <c r="J52" s="40">
        <v>8</v>
      </c>
      <c r="K52" s="40">
        <v>30</v>
      </c>
      <c r="L52" s="40">
        <v>22</v>
      </c>
      <c r="M52" s="40">
        <v>81</v>
      </c>
      <c r="N52" s="40">
        <v>57</v>
      </c>
      <c r="O52" s="40">
        <v>85</v>
      </c>
      <c r="P52" s="40">
        <v>21</v>
      </c>
      <c r="Q52" s="40">
        <v>16</v>
      </c>
      <c r="R52" s="40"/>
    </row>
    <row r="53" spans="1:18" x14ac:dyDescent="0.2">
      <c r="A53" s="5" t="s">
        <v>19</v>
      </c>
      <c r="B53" s="5"/>
      <c r="C53" s="5"/>
      <c r="D53" s="5"/>
      <c r="E53" s="5"/>
      <c r="F53" s="5"/>
      <c r="G53" s="5"/>
      <c r="H53" s="5"/>
    </row>
    <row r="54" spans="1:18" x14ac:dyDescent="0.2">
      <c r="A54" s="82" t="s">
        <v>110</v>
      </c>
      <c r="B54" s="82"/>
      <c r="C54" s="82"/>
      <c r="D54" s="82"/>
      <c r="E54" s="82"/>
      <c r="F54" s="82"/>
      <c r="G54" s="82"/>
      <c r="H54" s="82"/>
    </row>
    <row r="55" spans="1:18" x14ac:dyDescent="0.2">
      <c r="L55" s="12"/>
    </row>
    <row r="56" spans="1:18" x14ac:dyDescent="0.2">
      <c r="A56" s="3"/>
      <c r="B56" s="3"/>
      <c r="C56" s="3"/>
      <c r="D56" s="3"/>
      <c r="E56" s="3"/>
      <c r="F56" s="3"/>
      <c r="G56" s="3"/>
      <c r="H56" s="3"/>
    </row>
    <row r="57" spans="1:18" ht="15.75" x14ac:dyDescent="0.2">
      <c r="A57" s="79" t="s">
        <v>111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1:18" ht="30.75" customHeight="1" x14ac:dyDescent="0.2">
      <c r="A58" s="38" t="s">
        <v>12</v>
      </c>
      <c r="B58" s="38">
        <v>2003</v>
      </c>
      <c r="C58" s="38">
        <v>2004</v>
      </c>
      <c r="D58" s="38">
        <v>2005</v>
      </c>
      <c r="E58" s="38">
        <v>2006</v>
      </c>
      <c r="F58" s="38">
        <v>2007</v>
      </c>
      <c r="G58" s="38">
        <v>2008</v>
      </c>
      <c r="H58" s="38">
        <v>2009</v>
      </c>
      <c r="I58" s="38">
        <v>2010</v>
      </c>
      <c r="J58" s="38">
        <v>2011</v>
      </c>
      <c r="K58" s="38">
        <v>2012</v>
      </c>
      <c r="L58" s="38">
        <v>2013</v>
      </c>
      <c r="M58" s="39">
        <v>2014</v>
      </c>
      <c r="N58" s="39">
        <v>2015</v>
      </c>
      <c r="O58" s="39" t="s">
        <v>107</v>
      </c>
    </row>
    <row r="59" spans="1:18" s="6" customFormat="1" ht="18" customHeight="1" x14ac:dyDescent="0.2">
      <c r="A59" s="44" t="s">
        <v>14</v>
      </c>
      <c r="B59" s="42">
        <v>0.52300000000000002</v>
      </c>
      <c r="C59" s="43">
        <v>0.52800000000000002</v>
      </c>
      <c r="D59" s="43">
        <v>0.53600000000000003</v>
      </c>
      <c r="E59" s="43">
        <v>0.53600000000000003</v>
      </c>
      <c r="F59" s="43">
        <v>0.52900000000000003</v>
      </c>
      <c r="G59" s="43">
        <v>0.53900000000000003</v>
      </c>
      <c r="H59" s="43">
        <v>0.53500000000000003</v>
      </c>
      <c r="I59" s="43">
        <v>0.56899999999999995</v>
      </c>
      <c r="J59" s="43">
        <v>0.55200000000000005</v>
      </c>
      <c r="K59" s="43">
        <v>0.56699999999999995</v>
      </c>
      <c r="L59" s="43">
        <v>0.56899999999999995</v>
      </c>
      <c r="M59" s="43">
        <v>0.55900000000000005</v>
      </c>
      <c r="N59" s="43">
        <v>0.57499999999999996</v>
      </c>
      <c r="O59" s="43">
        <v>0.57799999999999996</v>
      </c>
    </row>
    <row r="60" spans="1:18" s="6" customFormat="1" ht="18" customHeight="1" x14ac:dyDescent="0.2">
      <c r="A60" s="45" t="s">
        <v>15</v>
      </c>
      <c r="B60" s="43">
        <v>0.59899999999999998</v>
      </c>
      <c r="C60" s="43">
        <v>0.60799999999999998</v>
      </c>
      <c r="D60" s="43">
        <v>0.629</v>
      </c>
      <c r="E60" s="43">
        <v>0.628</v>
      </c>
      <c r="F60" s="43">
        <v>0.63200000000000001</v>
      </c>
      <c r="G60" s="43">
        <v>0.628</v>
      </c>
      <c r="H60" s="43">
        <v>0.63200000000000001</v>
      </c>
      <c r="I60" s="43">
        <v>0.67300000000000004</v>
      </c>
      <c r="J60" s="43">
        <v>0.64600000000000002</v>
      </c>
      <c r="K60" s="43">
        <v>0.65300000000000002</v>
      </c>
      <c r="L60" s="43">
        <v>0.65500000000000003</v>
      </c>
      <c r="M60" s="43">
        <v>0.65100000000000002</v>
      </c>
      <c r="N60" s="43">
        <v>0.66400000000000003</v>
      </c>
      <c r="O60" s="43">
        <v>0.66600000000000004</v>
      </c>
    </row>
    <row r="61" spans="1:18" s="6" customFormat="1" ht="18" customHeight="1" x14ac:dyDescent="0.2">
      <c r="A61" s="45" t="s">
        <v>16</v>
      </c>
      <c r="B61" s="43">
        <v>0.45500000000000002</v>
      </c>
      <c r="C61" s="43">
        <v>0.45500000000000002</v>
      </c>
      <c r="D61" s="43">
        <v>0.45100000000000001</v>
      </c>
      <c r="E61" s="43">
        <v>0.44900000000000001</v>
      </c>
      <c r="F61" s="43">
        <v>0.439</v>
      </c>
      <c r="G61" s="43">
        <v>0.46200000000000002</v>
      </c>
      <c r="H61" s="43">
        <v>0.45</v>
      </c>
      <c r="I61" s="43">
        <v>0.47699999999999998</v>
      </c>
      <c r="J61" s="43">
        <v>0.46800000000000003</v>
      </c>
      <c r="K61" s="43">
        <v>0.48899999999999999</v>
      </c>
      <c r="L61" s="43">
        <v>0.49</v>
      </c>
      <c r="M61" s="43">
        <v>0.47299999999999998</v>
      </c>
      <c r="N61" s="43">
        <v>0.49199999999999999</v>
      </c>
      <c r="O61" s="43">
        <v>0.497</v>
      </c>
    </row>
    <row r="62" spans="1:18" s="6" customFormat="1" ht="18" customHeight="1" x14ac:dyDescent="0.2">
      <c r="A62" s="44" t="s">
        <v>98</v>
      </c>
      <c r="B62" s="85" t="s">
        <v>72</v>
      </c>
      <c r="C62" s="85"/>
      <c r="D62" s="85"/>
      <c r="E62" s="85"/>
      <c r="F62" s="85"/>
      <c r="G62" s="85"/>
      <c r="H62" s="85"/>
      <c r="I62" s="85"/>
      <c r="J62" s="85"/>
      <c r="K62" s="43">
        <v>0.56200000000000006</v>
      </c>
      <c r="L62" s="43">
        <v>0.57899999999999996</v>
      </c>
      <c r="M62" s="43">
        <v>0.56499999999999995</v>
      </c>
      <c r="N62" s="43">
        <v>0.57999999999999996</v>
      </c>
      <c r="O62" s="43">
        <v>0.58899999999999997</v>
      </c>
    </row>
    <row r="63" spans="1:18" s="6" customFormat="1" ht="18" customHeight="1" x14ac:dyDescent="0.2">
      <c r="A63" s="44" t="s">
        <v>99</v>
      </c>
      <c r="B63" s="85"/>
      <c r="C63" s="85"/>
      <c r="D63" s="85"/>
      <c r="E63" s="85"/>
      <c r="F63" s="85"/>
      <c r="G63" s="85"/>
      <c r="H63" s="85"/>
      <c r="I63" s="85"/>
      <c r="J63" s="85"/>
      <c r="K63" s="43">
        <v>0.57699999999999996</v>
      </c>
      <c r="L63" s="43">
        <v>0.55000000000000004</v>
      </c>
      <c r="M63" s="43">
        <v>0.54900000000000004</v>
      </c>
      <c r="N63" s="43">
        <v>0.56599999999999995</v>
      </c>
      <c r="O63" s="43">
        <v>0.55900000000000005</v>
      </c>
    </row>
    <row r="64" spans="1:18" ht="27" customHeight="1" x14ac:dyDescent="0.2">
      <c r="A64" s="84" t="s">
        <v>97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</row>
    <row r="65" spans="1:20" s="7" customFormat="1" x14ac:dyDescent="0.2">
      <c r="A65" s="89" t="s">
        <v>21</v>
      </c>
      <c r="B65" s="89"/>
      <c r="C65" s="89"/>
      <c r="D65" s="89"/>
      <c r="E65" s="89"/>
      <c r="F65" s="89"/>
      <c r="G65" s="89"/>
      <c r="H65" s="89"/>
      <c r="I65" s="89"/>
    </row>
    <row r="66" spans="1:20" ht="13.5" customHeight="1" x14ac:dyDescent="0.2">
      <c r="A66" s="13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15.75" x14ac:dyDescent="0.2">
      <c r="A67" s="79" t="s">
        <v>112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1:20" ht="35.25" customHeight="1" x14ac:dyDescent="0.2">
      <c r="A68" s="38" t="s">
        <v>12</v>
      </c>
      <c r="B68" s="38">
        <v>2000</v>
      </c>
      <c r="C68" s="38">
        <v>2001</v>
      </c>
      <c r="D68" s="38">
        <v>2002</v>
      </c>
      <c r="E68" s="38">
        <v>2003</v>
      </c>
      <c r="F68" s="38">
        <v>2004</v>
      </c>
      <c r="G68" s="38">
        <v>2005</v>
      </c>
      <c r="H68" s="38">
        <v>2006</v>
      </c>
      <c r="I68" s="38">
        <v>2007</v>
      </c>
      <c r="J68" s="38">
        <v>2008</v>
      </c>
      <c r="K68" s="38">
        <v>2009</v>
      </c>
      <c r="L68" s="38">
        <v>2010</v>
      </c>
      <c r="M68" s="38">
        <v>2011</v>
      </c>
      <c r="N68" s="38">
        <v>2012</v>
      </c>
      <c r="O68" s="38">
        <v>2013</v>
      </c>
      <c r="P68" s="38">
        <v>2014</v>
      </c>
      <c r="Q68" s="38">
        <v>2015</v>
      </c>
      <c r="R68" s="39" t="s">
        <v>117</v>
      </c>
    </row>
    <row r="69" spans="1:20" ht="21" customHeight="1" x14ac:dyDescent="0.2">
      <c r="A69" s="44" t="s">
        <v>95</v>
      </c>
      <c r="B69" s="56">
        <v>138258</v>
      </c>
      <c r="C69" s="56">
        <v>138058</v>
      </c>
      <c r="D69" s="56">
        <v>129107</v>
      </c>
      <c r="E69" s="56">
        <v>129414</v>
      </c>
      <c r="F69" s="56">
        <v>128602</v>
      </c>
      <c r="G69" s="56">
        <v>131132</v>
      </c>
      <c r="H69" s="56">
        <v>135199</v>
      </c>
      <c r="I69" s="56">
        <v>139138</v>
      </c>
      <c r="J69" s="56">
        <v>139866</v>
      </c>
      <c r="K69" s="56">
        <v>140803</v>
      </c>
      <c r="L69" s="56">
        <v>143170</v>
      </c>
      <c r="M69" s="56">
        <v>145724</v>
      </c>
      <c r="N69" s="56">
        <v>146699</v>
      </c>
      <c r="O69" s="56">
        <v>150251</v>
      </c>
      <c r="P69" s="56">
        <v>153747</v>
      </c>
      <c r="Q69" s="56">
        <v>156336</v>
      </c>
      <c r="R69" s="43">
        <f>Q69/P69-1</f>
        <v>1.6839352962984666E-2</v>
      </c>
    </row>
    <row r="70" spans="1:20" ht="21" customHeight="1" x14ac:dyDescent="0.2">
      <c r="A70" s="59" t="s">
        <v>114</v>
      </c>
      <c r="B70" s="56">
        <f>B69/(B79/1000)</f>
        <v>298.61661573019148</v>
      </c>
      <c r="C70" s="56">
        <f t="shared" ref="C70:G70" si="0">C69/(C79/1000)</f>
        <v>298.90124165106033</v>
      </c>
      <c r="D70" s="56">
        <f t="shared" si="0"/>
        <v>279.66243044017909</v>
      </c>
      <c r="E70" s="56">
        <f t="shared" si="0"/>
        <v>280.71781367472789</v>
      </c>
      <c r="F70" s="56">
        <f t="shared" si="0"/>
        <v>280.1347065384079</v>
      </c>
      <c r="G70" s="56">
        <f t="shared" si="0"/>
        <v>286.28128186039606</v>
      </c>
      <c r="H70" s="56">
        <f t="shared" ref="H70" si="1">H69/(H79/1000)</f>
        <v>296.06182307109475</v>
      </c>
      <c r="I70" s="56">
        <f t="shared" ref="I70" si="2">I69/(I79/1000)</f>
        <v>305.31667679722284</v>
      </c>
      <c r="J70" s="56">
        <f t="shared" ref="J70" si="3">J69/(J79/1000)</f>
        <v>307.00577943329506</v>
      </c>
      <c r="K70" s="56">
        <f t="shared" ref="K70" si="4">K69/(K79/1000)</f>
        <v>308.37883357315411</v>
      </c>
      <c r="L70" s="56">
        <f t="shared" ref="L70" si="5">L69/(L79/1000)</f>
        <v>310.89511822787392</v>
      </c>
      <c r="M70" s="56">
        <f t="shared" ref="M70" si="6">M69/(M79/1000)</f>
        <v>316.43565818417125</v>
      </c>
      <c r="N70" s="56">
        <f t="shared" ref="N70" si="7">N69/(N79/1000)</f>
        <v>318.61511162464404</v>
      </c>
      <c r="O70" s="56">
        <f t="shared" ref="O70" si="8">O69/(O79/1000)</f>
        <v>325.54909637705811</v>
      </c>
      <c r="P70" s="56">
        <f t="shared" ref="P70" si="9">P69/(P79/1000)</f>
        <v>333.15420302542424</v>
      </c>
      <c r="Q70" s="56">
        <f t="shared" ref="Q70:R70" si="10">Q69/(Q79/1000)</f>
        <v>338.20732981574866</v>
      </c>
      <c r="R70" s="56">
        <f t="shared" si="10"/>
        <v>10225.231788862236</v>
      </c>
    </row>
    <row r="71" spans="1:20" ht="21" customHeight="1" x14ac:dyDescent="0.2">
      <c r="A71" s="69" t="s">
        <v>92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T71" s="72"/>
    </row>
    <row r="72" spans="1:20" ht="21" customHeight="1" x14ac:dyDescent="0.2">
      <c r="A72" s="70" t="s">
        <v>3</v>
      </c>
      <c r="B72" s="73">
        <v>32971</v>
      </c>
      <c r="C72" s="73">
        <v>31751</v>
      </c>
      <c r="D72" s="73">
        <v>28702</v>
      </c>
      <c r="E72" s="73">
        <v>28436</v>
      </c>
      <c r="F72" s="73">
        <v>27701</v>
      </c>
      <c r="G72" s="74">
        <v>27312</v>
      </c>
      <c r="H72" s="74">
        <v>28398</v>
      </c>
      <c r="I72" s="74">
        <v>29311</v>
      </c>
      <c r="J72" s="74">
        <v>28605</v>
      </c>
      <c r="K72" s="74">
        <v>27088</v>
      </c>
      <c r="L72" s="74">
        <v>25862</v>
      </c>
      <c r="M72" s="74">
        <v>25205</v>
      </c>
      <c r="N72" s="74">
        <v>24860</v>
      </c>
      <c r="O72" s="75">
        <v>24976</v>
      </c>
      <c r="P72" s="75">
        <v>25451</v>
      </c>
      <c r="Q72" s="75">
        <v>24327</v>
      </c>
      <c r="R72" s="43">
        <f>Q72/P72-1</f>
        <v>-4.4163294173116929E-2</v>
      </c>
      <c r="T72" s="72"/>
    </row>
    <row r="73" spans="1:20" ht="21" customHeight="1" x14ac:dyDescent="0.2">
      <c r="A73" s="70" t="s">
        <v>5</v>
      </c>
      <c r="B73" s="57">
        <v>15823</v>
      </c>
      <c r="C73" s="57">
        <v>17528</v>
      </c>
      <c r="D73" s="57">
        <v>15463</v>
      </c>
      <c r="E73" s="57">
        <v>17084</v>
      </c>
      <c r="F73" s="57">
        <v>17727</v>
      </c>
      <c r="G73" s="58">
        <v>18293</v>
      </c>
      <c r="H73" s="58">
        <v>18467</v>
      </c>
      <c r="I73" s="58">
        <v>19650</v>
      </c>
      <c r="J73" s="58">
        <v>21265</v>
      </c>
      <c r="K73" s="58">
        <v>22247</v>
      </c>
      <c r="L73" s="58">
        <v>22009</v>
      </c>
      <c r="M73" s="58">
        <v>21759</v>
      </c>
      <c r="N73" s="58">
        <v>21574</v>
      </c>
      <c r="O73" s="56">
        <v>22264</v>
      </c>
      <c r="P73" s="56">
        <v>23124</v>
      </c>
      <c r="Q73" s="56">
        <v>23616</v>
      </c>
      <c r="R73" s="43">
        <f t="shared" ref="R73:R82" si="11">Q73/P73-1</f>
        <v>2.1276595744680771E-2</v>
      </c>
    </row>
    <row r="74" spans="1:20" ht="21" customHeight="1" x14ac:dyDescent="0.2">
      <c r="A74" s="70" t="s">
        <v>7</v>
      </c>
      <c r="B74" s="57">
        <v>16334</v>
      </c>
      <c r="C74" s="57">
        <v>16650</v>
      </c>
      <c r="D74" s="57">
        <v>16644</v>
      </c>
      <c r="E74" s="57">
        <v>17221</v>
      </c>
      <c r="F74" s="57">
        <v>18170</v>
      </c>
      <c r="G74" s="58">
        <v>17990</v>
      </c>
      <c r="H74" s="58">
        <v>18048</v>
      </c>
      <c r="I74" s="58">
        <v>17950</v>
      </c>
      <c r="J74" s="58">
        <v>17870</v>
      </c>
      <c r="K74" s="58">
        <v>18161</v>
      </c>
      <c r="L74" s="58">
        <v>18453</v>
      </c>
      <c r="M74" s="58">
        <v>18557</v>
      </c>
      <c r="N74" s="58">
        <v>18892</v>
      </c>
      <c r="O74" s="56">
        <v>19519</v>
      </c>
      <c r="P74" s="56">
        <v>20037</v>
      </c>
      <c r="Q74" s="56">
        <v>20293</v>
      </c>
      <c r="R74" s="43">
        <f t="shared" si="11"/>
        <v>1.2776363727104778E-2</v>
      </c>
    </row>
    <row r="75" spans="1:20" ht="37.5" customHeight="1" x14ac:dyDescent="0.2">
      <c r="A75" s="70" t="s">
        <v>8</v>
      </c>
      <c r="B75" s="57">
        <v>14458</v>
      </c>
      <c r="C75" s="57">
        <v>13432</v>
      </c>
      <c r="D75" s="57">
        <v>13098</v>
      </c>
      <c r="E75" s="57">
        <v>11091</v>
      </c>
      <c r="F75" s="57">
        <v>11032</v>
      </c>
      <c r="G75" s="58">
        <v>10890</v>
      </c>
      <c r="H75" s="58">
        <v>10775</v>
      </c>
      <c r="I75" s="58">
        <v>10536</v>
      </c>
      <c r="J75" s="58">
        <v>10691</v>
      </c>
      <c r="K75" s="58">
        <v>10491</v>
      </c>
      <c r="L75" s="58">
        <v>10710</v>
      </c>
      <c r="M75" s="58">
        <v>10351</v>
      </c>
      <c r="N75" s="58">
        <v>10468</v>
      </c>
      <c r="O75" s="56">
        <v>10051</v>
      </c>
      <c r="P75" s="56">
        <v>10371</v>
      </c>
      <c r="Q75" s="56">
        <v>10357</v>
      </c>
      <c r="R75" s="43">
        <f t="shared" si="11"/>
        <v>-1.349918040690401E-3</v>
      </c>
    </row>
    <row r="76" spans="1:20" ht="37.5" customHeight="1" x14ac:dyDescent="0.2">
      <c r="A76" s="70" t="s">
        <v>6</v>
      </c>
      <c r="B76" s="57">
        <v>13709</v>
      </c>
      <c r="C76" s="57">
        <v>13586</v>
      </c>
      <c r="D76" s="57">
        <v>11742</v>
      </c>
      <c r="E76" s="57">
        <v>12588</v>
      </c>
      <c r="F76" s="57">
        <v>11462</v>
      </c>
      <c r="G76" s="58">
        <v>10889</v>
      </c>
      <c r="H76" s="58">
        <v>11615</v>
      </c>
      <c r="I76" s="58">
        <v>11419</v>
      </c>
      <c r="J76" s="58">
        <v>11347</v>
      </c>
      <c r="K76" s="58">
        <v>9783</v>
      </c>
      <c r="L76" s="58">
        <v>9542</v>
      </c>
      <c r="M76" s="58">
        <v>9443</v>
      </c>
      <c r="N76" s="58">
        <v>9997</v>
      </c>
      <c r="O76" s="56">
        <v>9732</v>
      </c>
      <c r="P76" s="56">
        <v>9664</v>
      </c>
      <c r="Q76" s="56">
        <v>9704</v>
      </c>
      <c r="R76" s="43">
        <f t="shared" si="11"/>
        <v>4.1390728476822236E-3</v>
      </c>
    </row>
    <row r="77" spans="1:20" ht="21" customHeight="1" x14ac:dyDescent="0.2">
      <c r="A77" s="70" t="s">
        <v>4</v>
      </c>
      <c r="B77" s="57">
        <v>12768</v>
      </c>
      <c r="C77" s="57">
        <v>11318</v>
      </c>
      <c r="D77" s="57">
        <v>8817</v>
      </c>
      <c r="E77" s="57">
        <v>7437</v>
      </c>
      <c r="F77" s="57">
        <v>6906</v>
      </c>
      <c r="G77" s="58">
        <v>7764</v>
      </c>
      <c r="H77" s="58">
        <v>7854</v>
      </c>
      <c r="I77" s="58">
        <v>8526</v>
      </c>
      <c r="J77" s="58">
        <v>8939</v>
      </c>
      <c r="K77" s="58">
        <v>9762</v>
      </c>
      <c r="L77" s="58">
        <v>10857</v>
      </c>
      <c r="M77" s="58">
        <v>10391</v>
      </c>
      <c r="N77" s="58">
        <v>9626</v>
      </c>
      <c r="O77" s="56">
        <v>9427</v>
      </c>
      <c r="P77" s="56">
        <v>9490</v>
      </c>
      <c r="Q77" s="56">
        <v>9350</v>
      </c>
      <c r="R77" s="43">
        <f t="shared" si="11"/>
        <v>-1.475237091675452E-2</v>
      </c>
    </row>
    <row r="78" spans="1:20" ht="21" customHeight="1" x14ac:dyDescent="0.2">
      <c r="A78" s="70" t="s">
        <v>13</v>
      </c>
      <c r="B78" s="57">
        <f t="shared" ref="B78:P78" si="12">B69-SUM(B72:B77)</f>
        <v>32195</v>
      </c>
      <c r="C78" s="57">
        <f t="shared" si="12"/>
        <v>33793</v>
      </c>
      <c r="D78" s="57">
        <f t="shared" si="12"/>
        <v>34641</v>
      </c>
      <c r="E78" s="57">
        <f t="shared" si="12"/>
        <v>35557</v>
      </c>
      <c r="F78" s="57">
        <f t="shared" si="12"/>
        <v>35604</v>
      </c>
      <c r="G78" s="58">
        <f t="shared" si="12"/>
        <v>37994</v>
      </c>
      <c r="H78" s="58">
        <f t="shared" si="12"/>
        <v>40042</v>
      </c>
      <c r="I78" s="58">
        <f t="shared" si="12"/>
        <v>41746</v>
      </c>
      <c r="J78" s="58">
        <f t="shared" si="12"/>
        <v>41149</v>
      </c>
      <c r="K78" s="58">
        <f t="shared" si="12"/>
        <v>43271</v>
      </c>
      <c r="L78" s="58">
        <f t="shared" si="12"/>
        <v>45737</v>
      </c>
      <c r="M78" s="58">
        <f t="shared" si="12"/>
        <v>50018</v>
      </c>
      <c r="N78" s="58">
        <f t="shared" si="12"/>
        <v>51282</v>
      </c>
      <c r="O78" s="58">
        <f t="shared" si="12"/>
        <v>54282</v>
      </c>
      <c r="P78" s="58">
        <f t="shared" si="12"/>
        <v>55610</v>
      </c>
      <c r="Q78" s="58">
        <v>58689</v>
      </c>
      <c r="R78" s="43">
        <f t="shared" si="11"/>
        <v>5.5367739615177047E-2</v>
      </c>
    </row>
    <row r="79" spans="1:20" ht="21" customHeight="1" x14ac:dyDescent="0.2">
      <c r="A79" s="65" t="s">
        <v>115</v>
      </c>
      <c r="B79" s="66">
        <v>462995</v>
      </c>
      <c r="C79" s="66">
        <v>461885</v>
      </c>
      <c r="D79" s="66">
        <v>461653</v>
      </c>
      <c r="E79" s="66">
        <v>461011</v>
      </c>
      <c r="F79" s="66">
        <v>459072</v>
      </c>
      <c r="G79" s="67">
        <v>458053</v>
      </c>
      <c r="H79" s="67">
        <v>456658</v>
      </c>
      <c r="I79" s="67">
        <v>455717</v>
      </c>
      <c r="J79" s="67">
        <v>455581</v>
      </c>
      <c r="K79" s="67">
        <v>456591</v>
      </c>
      <c r="L79" s="67">
        <v>460509</v>
      </c>
      <c r="M79" s="67">
        <v>460517</v>
      </c>
      <c r="N79" s="67">
        <v>460427</v>
      </c>
      <c r="O79" s="67">
        <v>461531</v>
      </c>
      <c r="P79" s="67">
        <v>461489</v>
      </c>
      <c r="Q79" s="67">
        <v>462249</v>
      </c>
      <c r="R79" s="43">
        <f t="shared" si="11"/>
        <v>1.6468431533578354E-3</v>
      </c>
    </row>
    <row r="80" spans="1:20" ht="21" customHeight="1" x14ac:dyDescent="0.2">
      <c r="A80" s="65" t="s">
        <v>102</v>
      </c>
      <c r="B80" s="68">
        <v>319987</v>
      </c>
      <c r="C80" s="66">
        <v>319660</v>
      </c>
      <c r="D80" s="66">
        <v>320480</v>
      </c>
      <c r="E80" s="66">
        <v>320581</v>
      </c>
      <c r="F80" s="66">
        <v>319231</v>
      </c>
      <c r="G80" s="66">
        <v>318300</v>
      </c>
      <c r="H80" s="66">
        <v>316200</v>
      </c>
      <c r="I80" s="66">
        <v>313801</v>
      </c>
      <c r="J80" s="66">
        <v>311180</v>
      </c>
      <c r="K80" s="66">
        <v>309528</v>
      </c>
      <c r="L80" s="66">
        <v>310814</v>
      </c>
      <c r="M80" s="66">
        <v>307385</v>
      </c>
      <c r="N80" s="66">
        <v>303608</v>
      </c>
      <c r="O80" s="66">
        <v>300868</v>
      </c>
      <c r="P80" s="66">
        <v>296735</v>
      </c>
      <c r="Q80" s="66">
        <v>292670</v>
      </c>
      <c r="R80" s="43">
        <f t="shared" si="11"/>
        <v>-1.3699091782229944E-2</v>
      </c>
    </row>
    <row r="81" spans="1:19" ht="21" customHeight="1" x14ac:dyDescent="0.2">
      <c r="A81" s="44" t="s">
        <v>20</v>
      </c>
      <c r="B81" s="43">
        <f t="shared" ref="B81:Q81" si="13">B69/B80</f>
        <v>0.43207380299824683</v>
      </c>
      <c r="C81" s="43">
        <f t="shared" si="13"/>
        <v>0.43189013326659575</v>
      </c>
      <c r="D81" s="43">
        <f t="shared" si="13"/>
        <v>0.40285509236145783</v>
      </c>
      <c r="E81" s="43">
        <f t="shared" si="13"/>
        <v>0.40368580795493181</v>
      </c>
      <c r="F81" s="43">
        <f t="shared" si="13"/>
        <v>0.40284934733782118</v>
      </c>
      <c r="G81" s="43">
        <f t="shared" si="13"/>
        <v>0.41197612315425697</v>
      </c>
      <c r="H81" s="43">
        <f t="shared" si="13"/>
        <v>0.42757432005060086</v>
      </c>
      <c r="I81" s="43">
        <f t="shared" si="13"/>
        <v>0.44339565520823709</v>
      </c>
      <c r="J81" s="43">
        <f t="shared" si="13"/>
        <v>0.44946976026736934</v>
      </c>
      <c r="K81" s="43">
        <f t="shared" si="13"/>
        <v>0.45489584141014705</v>
      </c>
      <c r="L81" s="43">
        <f t="shared" si="13"/>
        <v>0.46062918658747676</v>
      </c>
      <c r="M81" s="43">
        <f t="shared" si="13"/>
        <v>0.47407648388828344</v>
      </c>
      <c r="N81" s="43">
        <f t="shared" si="13"/>
        <v>0.48318555505783772</v>
      </c>
      <c r="O81" s="43">
        <f t="shared" si="13"/>
        <v>0.49939175984152517</v>
      </c>
      <c r="P81" s="43">
        <f t="shared" si="13"/>
        <v>0.51812897029335936</v>
      </c>
      <c r="Q81" s="43">
        <f t="shared" si="13"/>
        <v>0.53417159257867219</v>
      </c>
      <c r="R81" s="76">
        <v>1.6</v>
      </c>
      <c r="S81" s="72" t="s">
        <v>118</v>
      </c>
    </row>
    <row r="82" spans="1:19" ht="37.5" customHeight="1" x14ac:dyDescent="0.2">
      <c r="A82" s="60" t="s">
        <v>93</v>
      </c>
      <c r="B82" s="57">
        <v>77742</v>
      </c>
      <c r="C82" s="57">
        <v>77028</v>
      </c>
      <c r="D82" s="57">
        <v>71910</v>
      </c>
      <c r="E82" s="57">
        <v>69089</v>
      </c>
      <c r="F82" s="57">
        <v>68525</v>
      </c>
      <c r="G82" s="58">
        <v>75701</v>
      </c>
      <c r="H82" s="58">
        <v>76558</v>
      </c>
      <c r="I82" s="58">
        <v>78251</v>
      </c>
      <c r="J82" s="58">
        <v>78251</v>
      </c>
      <c r="K82" s="58">
        <v>79465</v>
      </c>
      <c r="L82" s="58">
        <v>80956</v>
      </c>
      <c r="M82" s="58">
        <v>81682</v>
      </c>
      <c r="N82" s="58">
        <v>81320</v>
      </c>
      <c r="O82" s="56">
        <v>80283</v>
      </c>
      <c r="P82" s="56">
        <v>80369</v>
      </c>
      <c r="Q82" s="56">
        <v>80754</v>
      </c>
      <c r="R82" s="43">
        <f t="shared" si="11"/>
        <v>4.790404260349046E-3</v>
      </c>
    </row>
    <row r="83" spans="1:19" x14ac:dyDescent="0.2">
      <c r="A83" s="83" t="s">
        <v>94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</row>
    <row r="84" spans="1:19" ht="13.5" customHeight="1" x14ac:dyDescent="0.2">
      <c r="A84" s="83" t="s">
        <v>100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</row>
    <row r="85" spans="1:19" ht="12" customHeight="1" x14ac:dyDescent="0.2">
      <c r="A85" s="82" t="s">
        <v>101</v>
      </c>
      <c r="B85" s="82"/>
      <c r="C85" s="82"/>
      <c r="D85" s="82"/>
      <c r="E85" s="82"/>
      <c r="F85" s="82"/>
      <c r="G85" s="82"/>
      <c r="H85" s="82"/>
      <c r="I85" s="9"/>
      <c r="J85" s="8"/>
      <c r="K85" s="8"/>
    </row>
    <row r="86" spans="1:19" x14ac:dyDescent="0.2">
      <c r="A86" s="10"/>
      <c r="B86" s="11"/>
      <c r="C86" s="11"/>
      <c r="D86" s="11"/>
      <c r="E86" s="11"/>
    </row>
    <row r="87" spans="1:19" ht="15.75" x14ac:dyDescent="0.25">
      <c r="A87" s="78" t="s">
        <v>113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1:19" x14ac:dyDescent="0.2">
      <c r="N88" s="14"/>
    </row>
    <row r="91" spans="1:19" x14ac:dyDescent="0.2">
      <c r="B91" s="1" t="s">
        <v>23</v>
      </c>
    </row>
    <row r="94" spans="1:19" x14ac:dyDescent="0.2">
      <c r="K94" s="4"/>
    </row>
    <row r="99" spans="12:12" x14ac:dyDescent="0.2">
      <c r="L99" s="14"/>
    </row>
    <row r="100" spans="12:12" x14ac:dyDescent="0.2">
      <c r="L100" s="12"/>
    </row>
    <row r="118" spans="1:13" x14ac:dyDescent="0.2">
      <c r="A118" s="82" t="s">
        <v>22</v>
      </c>
      <c r="B118" s="82"/>
      <c r="C118" s="82"/>
      <c r="D118" s="82"/>
      <c r="E118" s="82"/>
      <c r="F118" s="82"/>
      <c r="G118" s="82"/>
    </row>
    <row r="119" spans="1:13" x14ac:dyDescent="0.2">
      <c r="A119" s="3"/>
      <c r="B119" s="3"/>
      <c r="C119" s="3"/>
      <c r="D119" s="3"/>
      <c r="E119" s="3"/>
      <c r="F119" s="3"/>
      <c r="G119" s="3"/>
    </row>
    <row r="120" spans="1:13" ht="32.25" customHeight="1" x14ac:dyDescent="0.2">
      <c r="A120" s="29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1:13" ht="32.25" customHeight="1" x14ac:dyDescent="0.2">
      <c r="A121" s="29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1:13" x14ac:dyDescent="0.2">
      <c r="A122" s="3"/>
      <c r="B122" s="3"/>
      <c r="C122" s="3"/>
      <c r="D122" s="3"/>
      <c r="E122" s="3"/>
      <c r="F122" s="3"/>
      <c r="G122" s="3"/>
    </row>
    <row r="123" spans="1:13" x14ac:dyDescent="0.2">
      <c r="A123" s="3"/>
      <c r="B123" s="3"/>
      <c r="C123" s="3"/>
      <c r="D123" s="3"/>
      <c r="E123" s="3"/>
      <c r="F123" s="3"/>
      <c r="G123" s="3"/>
    </row>
    <row r="124" spans="1:13" x14ac:dyDescent="0.2">
      <c r="A124" s="3"/>
      <c r="B124" s="3"/>
      <c r="C124" s="3"/>
      <c r="D124" s="3"/>
      <c r="E124" s="3"/>
      <c r="F124" s="3"/>
      <c r="G124" s="3"/>
    </row>
    <row r="125" spans="1:13" x14ac:dyDescent="0.2">
      <c r="A125" s="3"/>
      <c r="B125" s="3"/>
      <c r="C125" s="3"/>
      <c r="D125" s="3"/>
      <c r="E125" s="3"/>
      <c r="F125" s="3"/>
      <c r="G125" s="3"/>
    </row>
    <row r="126" spans="1:13" x14ac:dyDescent="0.2">
      <c r="A126" s="3"/>
      <c r="B126" s="3"/>
      <c r="C126" s="3"/>
      <c r="D126" s="3"/>
      <c r="E126" s="3"/>
      <c r="F126" s="3"/>
      <c r="G126" s="3"/>
    </row>
    <row r="127" spans="1:13" x14ac:dyDescent="0.2">
      <c r="A127" s="3"/>
      <c r="B127" s="3"/>
      <c r="C127" s="3"/>
      <c r="D127" s="3"/>
      <c r="E127" s="3"/>
      <c r="F127" s="3"/>
      <c r="G127" s="3"/>
    </row>
    <row r="128" spans="1:13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  <row r="132" spans="1:7" x14ac:dyDescent="0.2">
      <c r="A132" s="3"/>
      <c r="B132" s="3"/>
      <c r="C132" s="3"/>
      <c r="D132" s="3"/>
      <c r="E132" s="3"/>
      <c r="F132" s="3"/>
      <c r="G132" s="3"/>
    </row>
    <row r="133" spans="1:7" x14ac:dyDescent="0.2">
      <c r="A133" s="3"/>
      <c r="B133" s="3"/>
      <c r="C133" s="3"/>
      <c r="D133" s="3"/>
      <c r="E133" s="3"/>
      <c r="F133" s="3"/>
      <c r="G133" s="3"/>
    </row>
    <row r="134" spans="1:7" x14ac:dyDescent="0.2">
      <c r="A134" s="3"/>
      <c r="B134" s="3"/>
      <c r="C134" s="3"/>
      <c r="D134" s="3"/>
      <c r="E134" s="3"/>
      <c r="F134" s="3"/>
      <c r="G134" s="3"/>
    </row>
    <row r="135" spans="1:7" x14ac:dyDescent="0.2">
      <c r="A135" s="3"/>
      <c r="B135" s="3"/>
      <c r="C135" s="3"/>
      <c r="D135" s="3"/>
      <c r="E135" s="3"/>
      <c r="F135" s="3"/>
      <c r="G135" s="3"/>
    </row>
    <row r="136" spans="1:7" x14ac:dyDescent="0.2">
      <c r="A136" s="3"/>
      <c r="B136" s="3"/>
      <c r="C136" s="3"/>
      <c r="D136" s="3"/>
      <c r="E136" s="3"/>
      <c r="F136" s="3"/>
      <c r="G136" s="3"/>
    </row>
    <row r="137" spans="1:7" x14ac:dyDescent="0.2">
      <c r="A137" s="3"/>
      <c r="B137" s="3"/>
      <c r="C137" s="3"/>
      <c r="D137" s="3"/>
      <c r="E137" s="3"/>
      <c r="F137" s="3"/>
      <c r="G137" s="3"/>
    </row>
    <row r="138" spans="1:7" x14ac:dyDescent="0.2">
      <c r="A138" s="3"/>
      <c r="B138" s="3"/>
      <c r="C138" s="3"/>
      <c r="D138" s="3"/>
      <c r="E138" s="3"/>
      <c r="F138" s="3"/>
      <c r="G138" s="3"/>
    </row>
    <row r="139" spans="1:7" x14ac:dyDescent="0.2">
      <c r="A139" s="3"/>
      <c r="B139" s="3"/>
      <c r="C139" s="3"/>
      <c r="D139" s="3"/>
      <c r="E139" s="3"/>
      <c r="F139" s="3"/>
      <c r="G139" s="3"/>
    </row>
    <row r="140" spans="1:7" x14ac:dyDescent="0.2">
      <c r="A140" s="31"/>
      <c r="B140" s="31"/>
      <c r="C140" s="31"/>
      <c r="D140" s="31"/>
      <c r="E140" s="31"/>
      <c r="F140" s="31"/>
      <c r="G140" s="31"/>
    </row>
    <row r="141" spans="1:7" x14ac:dyDescent="0.2">
      <c r="A141" s="31"/>
      <c r="B141" s="31"/>
      <c r="C141" s="31"/>
      <c r="D141" s="31"/>
      <c r="E141" s="31"/>
      <c r="F141" s="31"/>
      <c r="G141" s="31"/>
    </row>
    <row r="142" spans="1:7" x14ac:dyDescent="0.2">
      <c r="A142" s="31"/>
      <c r="B142" s="31"/>
      <c r="C142" s="31"/>
      <c r="D142" s="31"/>
      <c r="E142" s="31"/>
      <c r="F142" s="31"/>
      <c r="G142" s="31"/>
    </row>
    <row r="143" spans="1:7" x14ac:dyDescent="0.2">
      <c r="A143" s="31"/>
      <c r="B143" s="31"/>
      <c r="C143" s="31"/>
      <c r="D143" s="31"/>
      <c r="E143" s="31"/>
      <c r="F143" s="31"/>
      <c r="G143" s="31"/>
    </row>
    <row r="144" spans="1:7" x14ac:dyDescent="0.2">
      <c r="A144" s="31"/>
      <c r="B144" s="31"/>
      <c r="C144" s="31"/>
      <c r="D144" s="31"/>
      <c r="E144" s="31"/>
      <c r="F144" s="31"/>
      <c r="G144" s="31"/>
    </row>
    <row r="145" spans="1:15" x14ac:dyDescent="0.2">
      <c r="A145" s="31"/>
      <c r="B145" s="31"/>
      <c r="C145" s="31"/>
      <c r="D145" s="31"/>
      <c r="E145" s="31"/>
      <c r="F145" s="31"/>
      <c r="G145" s="31"/>
    </row>
    <row r="146" spans="1:15" x14ac:dyDescent="0.2">
      <c r="A146" s="31"/>
      <c r="B146" s="31"/>
      <c r="C146" s="31"/>
      <c r="D146" s="31"/>
      <c r="E146" s="31"/>
      <c r="F146" s="31"/>
      <c r="G146" s="31"/>
    </row>
    <row r="147" spans="1:15" x14ac:dyDescent="0.2">
      <c r="A147" s="3"/>
      <c r="B147" s="3"/>
      <c r="C147" s="3"/>
      <c r="D147" s="3"/>
      <c r="E147" s="3"/>
      <c r="F147" s="3"/>
      <c r="G147" s="3"/>
    </row>
    <row r="148" spans="1:15" x14ac:dyDescent="0.2">
      <c r="A148" s="3"/>
      <c r="B148" s="3"/>
      <c r="C148" s="3"/>
      <c r="D148" s="3"/>
      <c r="E148" s="3"/>
      <c r="F148" s="3"/>
      <c r="G148" s="3"/>
    </row>
    <row r="149" spans="1:15" x14ac:dyDescent="0.2">
      <c r="A149" s="3"/>
      <c r="B149" s="3"/>
      <c r="C149" s="3"/>
      <c r="D149" s="3"/>
      <c r="E149" s="3"/>
      <c r="F149" s="3"/>
      <c r="G149" s="3"/>
    </row>
    <row r="150" spans="1:15" x14ac:dyDescent="0.2">
      <c r="A150" s="3"/>
      <c r="B150" s="3"/>
      <c r="C150" s="3"/>
      <c r="D150" s="3"/>
      <c r="E150" s="3"/>
      <c r="F150" s="3"/>
      <c r="G150" s="3"/>
    </row>
    <row r="151" spans="1:15" x14ac:dyDescent="0.2">
      <c r="A151" s="3"/>
      <c r="B151" s="3"/>
      <c r="C151" s="3"/>
      <c r="D151" s="3"/>
      <c r="E151" s="3"/>
      <c r="F151" s="3"/>
      <c r="G151" s="3"/>
    </row>
    <row r="152" spans="1:15" x14ac:dyDescent="0.2">
      <c r="A152" s="3"/>
      <c r="B152" s="3"/>
      <c r="C152" s="3"/>
      <c r="D152" s="3"/>
      <c r="E152" s="3"/>
      <c r="F152" s="3"/>
      <c r="G152" s="3"/>
    </row>
    <row r="153" spans="1:15" x14ac:dyDescent="0.2">
      <c r="A153" s="3"/>
      <c r="B153" s="3"/>
      <c r="C153" s="3"/>
      <c r="D153" s="3"/>
      <c r="E153" s="3"/>
      <c r="F153" s="3"/>
      <c r="G153" s="3"/>
    </row>
    <row r="154" spans="1:15" x14ac:dyDescent="0.2">
      <c r="A154" s="3"/>
      <c r="B154" s="3"/>
      <c r="C154" s="3"/>
      <c r="D154" s="3"/>
      <c r="E154" s="3"/>
      <c r="F154" s="3"/>
      <c r="G154" s="3"/>
    </row>
    <row r="155" spans="1:15" x14ac:dyDescent="0.2">
      <c r="A155" s="3"/>
      <c r="B155" s="3"/>
      <c r="C155" s="3"/>
      <c r="D155" s="3"/>
      <c r="E155" s="3"/>
      <c r="F155" s="3"/>
      <c r="G155" s="3"/>
    </row>
    <row r="156" spans="1:15" x14ac:dyDescent="0.2">
      <c r="A156" s="3"/>
      <c r="B156" s="3"/>
      <c r="C156" s="3"/>
      <c r="D156" s="3"/>
      <c r="E156" s="3"/>
      <c r="F156" s="3"/>
      <c r="G156" s="3"/>
    </row>
    <row r="157" spans="1:15" x14ac:dyDescent="0.2">
      <c r="A157" s="3"/>
      <c r="B157" s="3"/>
      <c r="C157" s="3"/>
      <c r="D157" s="3"/>
      <c r="E157" s="3"/>
      <c r="F157" s="3"/>
      <c r="G157" s="3"/>
    </row>
    <row r="158" spans="1:15" x14ac:dyDescent="0.2">
      <c r="A158" s="3"/>
      <c r="B158" s="3"/>
      <c r="C158" s="3"/>
      <c r="D158" s="3"/>
      <c r="E158" s="3"/>
      <c r="F158" s="3"/>
      <c r="G158" s="3"/>
    </row>
    <row r="159" spans="1:15" s="6" customFormat="1" ht="18" customHeight="1" x14ac:dyDescent="0.2">
      <c r="A159" s="87" t="s">
        <v>116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</row>
    <row r="160" spans="1:15" ht="26.25" customHeight="1" x14ac:dyDescent="0.2">
      <c r="A160" s="38" t="s">
        <v>12</v>
      </c>
      <c r="B160" s="38">
        <v>2003</v>
      </c>
      <c r="C160" s="38">
        <v>2004</v>
      </c>
      <c r="D160" s="38">
        <v>2005</v>
      </c>
      <c r="E160" s="38">
        <v>2006</v>
      </c>
      <c r="F160" s="38">
        <v>2007</v>
      </c>
      <c r="G160" s="38">
        <v>2008</v>
      </c>
      <c r="H160" s="38">
        <v>2009</v>
      </c>
      <c r="I160" s="38">
        <v>2010</v>
      </c>
      <c r="J160" s="38">
        <v>2011</v>
      </c>
      <c r="K160" s="38">
        <v>2012</v>
      </c>
      <c r="L160" s="38">
        <v>2013</v>
      </c>
      <c r="M160" s="38">
        <v>2014</v>
      </c>
      <c r="N160" s="38">
        <v>2015</v>
      </c>
      <c r="O160" s="38" t="s">
        <v>117</v>
      </c>
    </row>
    <row r="161" spans="1:16" ht="26.25" customHeight="1" x14ac:dyDescent="0.2">
      <c r="A161" s="61" t="s">
        <v>2</v>
      </c>
      <c r="B161" s="62">
        <v>2314.66</v>
      </c>
      <c r="C161" s="62">
        <v>2409.69</v>
      </c>
      <c r="D161" s="62">
        <v>2506.9299999999998</v>
      </c>
      <c r="E161" s="62">
        <v>2636.81</v>
      </c>
      <c r="F161" s="62">
        <v>2866.04</v>
      </c>
      <c r="G161" s="62">
        <v>3158.48</v>
      </c>
      <c r="H161" s="62">
        <v>3315.38</v>
      </c>
      <c r="I161" s="62">
        <v>3435</v>
      </c>
      <c r="J161" s="62">
        <v>3625.21</v>
      </c>
      <c r="K161" s="62">
        <v>3744.38</v>
      </c>
      <c r="L161" s="62">
        <v>3877.43</v>
      </c>
      <c r="M161" s="62">
        <v>4003.99</v>
      </c>
      <c r="N161" s="62">
        <v>4150.88</v>
      </c>
      <c r="O161" s="77">
        <f>N161/M161-1</f>
        <v>3.6685905808955699E-2</v>
      </c>
    </row>
    <row r="162" spans="1:16" ht="26.25" customHeight="1" x14ac:dyDescent="0.2">
      <c r="A162" s="61" t="s">
        <v>91</v>
      </c>
      <c r="B162" s="62">
        <v>2257.16</v>
      </c>
      <c r="C162" s="62">
        <v>2374.71</v>
      </c>
      <c r="D162" s="62">
        <v>2511.25</v>
      </c>
      <c r="E162" s="62">
        <v>2650.2</v>
      </c>
      <c r="F162" s="62">
        <v>2882.56</v>
      </c>
      <c r="G162" s="62">
        <v>3167.7</v>
      </c>
      <c r="H162" s="62">
        <v>3320.06</v>
      </c>
      <c r="I162" s="62">
        <v>3383.58</v>
      </c>
      <c r="J162" s="62">
        <v>3567.49</v>
      </c>
      <c r="K162" s="62">
        <v>3696.89</v>
      </c>
      <c r="L162" s="62">
        <v>3847.12</v>
      </c>
      <c r="M162" s="62">
        <v>4011.59</v>
      </c>
      <c r="N162" s="62">
        <v>4132.13</v>
      </c>
      <c r="O162" s="77">
        <f t="shared" ref="O162:O163" si="14">N162/M162-1</f>
        <v>3.0047936105135342E-2</v>
      </c>
    </row>
    <row r="163" spans="1:16" ht="26.25" customHeight="1" x14ac:dyDescent="0.2">
      <c r="A163" s="61" t="s">
        <v>0</v>
      </c>
      <c r="B163" s="63">
        <v>2611</v>
      </c>
      <c r="C163" s="63">
        <v>2767.68</v>
      </c>
      <c r="D163" s="63">
        <v>3017.45</v>
      </c>
      <c r="E163" s="63">
        <v>3177.7</v>
      </c>
      <c r="F163" s="63">
        <v>3473.08</v>
      </c>
      <c r="G163" s="63">
        <v>3847.9</v>
      </c>
      <c r="H163" s="63">
        <v>4053.17</v>
      </c>
      <c r="I163" s="63">
        <v>4108.37</v>
      </c>
      <c r="J163" s="63">
        <v>4327.3500000000004</v>
      </c>
      <c r="K163" s="63">
        <v>4411.71</v>
      </c>
      <c r="L163" s="63">
        <v>4562.66</v>
      </c>
      <c r="M163" s="63">
        <v>4814.1400000000003</v>
      </c>
      <c r="N163" s="63">
        <v>4992.1400000000003</v>
      </c>
      <c r="O163" s="77">
        <f t="shared" si="14"/>
        <v>3.6974412875404594E-2</v>
      </c>
    </row>
    <row r="164" spans="1:16" ht="58.5" customHeight="1" x14ac:dyDescent="0.2">
      <c r="A164" s="61" t="s">
        <v>103</v>
      </c>
      <c r="B164" s="64">
        <f t="shared" ref="B164" si="15">(B163/B162)*100</f>
        <v>115.67633663541797</v>
      </c>
      <c r="C164" s="64">
        <f t="shared" ref="C164" si="16">(C163/C162)*100</f>
        <v>116.5481258764228</v>
      </c>
      <c r="D164" s="64">
        <f t="shared" ref="D164" si="17">(D163/D162)*100</f>
        <v>120.15729218516675</v>
      </c>
      <c r="E164" s="64">
        <f t="shared" ref="E164" si="18">(E163/E162)*100</f>
        <v>119.90415817674138</v>
      </c>
      <c r="F164" s="64">
        <f t="shared" ref="F164" si="19">(F163/F162)*100</f>
        <v>120.48595692717585</v>
      </c>
      <c r="G164" s="64">
        <f t="shared" ref="G164" si="20">(G163/G162)*100</f>
        <v>121.47299302332924</v>
      </c>
      <c r="H164" s="64">
        <f t="shared" ref="H164" si="21">(H163/H162)*100</f>
        <v>122.08122744769673</v>
      </c>
      <c r="I164" s="64">
        <f t="shared" ref="I164" si="22">(I163/I162)*100</f>
        <v>121.42080281831669</v>
      </c>
      <c r="J164" s="64">
        <f t="shared" ref="J164" si="23">(J163/J162)*100</f>
        <v>121.29956916487504</v>
      </c>
      <c r="K164" s="64">
        <f t="shared" ref="K164" si="24">(K163/K162)*100</f>
        <v>119.33571190919936</v>
      </c>
      <c r="L164" s="64">
        <f t="shared" ref="L164" si="25">(L163/L162)*100</f>
        <v>118.5993678387989</v>
      </c>
      <c r="M164" s="64">
        <f t="shared" ref="M164:N164" si="26">(M163/M162)*100</f>
        <v>120.00578324305326</v>
      </c>
      <c r="N164" s="64">
        <f t="shared" si="26"/>
        <v>120.81275274495236</v>
      </c>
      <c r="O164" s="64">
        <f>N164-M164</f>
        <v>0.8069695018991041</v>
      </c>
      <c r="P164" s="32" t="s">
        <v>105</v>
      </c>
    </row>
    <row r="165" spans="1:16" ht="58.5" customHeight="1" x14ac:dyDescent="0.2">
      <c r="A165" s="61" t="s">
        <v>104</v>
      </c>
      <c r="B165" s="64">
        <f t="shared" ref="B165:M165" si="27">(B163/B161)*100</f>
        <v>112.80274424753529</v>
      </c>
      <c r="C165" s="64">
        <f t="shared" si="27"/>
        <v>114.85626781868206</v>
      </c>
      <c r="D165" s="64">
        <f t="shared" si="27"/>
        <v>120.36435002173972</v>
      </c>
      <c r="E165" s="64">
        <f t="shared" si="27"/>
        <v>120.51304417079729</v>
      </c>
      <c r="F165" s="64">
        <f t="shared" si="27"/>
        <v>121.18044409708169</v>
      </c>
      <c r="G165" s="64">
        <f t="shared" si="27"/>
        <v>121.82758795369925</v>
      </c>
      <c r="H165" s="64">
        <f t="shared" si="27"/>
        <v>122.25355766156518</v>
      </c>
      <c r="I165" s="64">
        <f t="shared" si="27"/>
        <v>119.6032023289665</v>
      </c>
      <c r="J165" s="64">
        <f t="shared" si="27"/>
        <v>119.36825728716407</v>
      </c>
      <c r="K165" s="64">
        <f t="shared" si="27"/>
        <v>117.82217616801714</v>
      </c>
      <c r="L165" s="64">
        <f t="shared" si="27"/>
        <v>117.67227261356103</v>
      </c>
      <c r="M165" s="64">
        <f t="shared" si="27"/>
        <v>120.23356701690066</v>
      </c>
      <c r="N165" s="64">
        <f t="shared" ref="N165" si="28">(N163/N161)*100</f>
        <v>120.26702771460509</v>
      </c>
      <c r="O165" s="64">
        <f>N165-M165</f>
        <v>3.3460697704427389E-2</v>
      </c>
      <c r="P165" s="32" t="s">
        <v>105</v>
      </c>
    </row>
    <row r="166" spans="1:16" x14ac:dyDescent="0.2">
      <c r="A166" s="82" t="s">
        <v>96</v>
      </c>
      <c r="B166" s="82"/>
      <c r="C166" s="82"/>
      <c r="D166" s="82"/>
      <c r="E166" s="82"/>
      <c r="F166" s="82"/>
      <c r="G166" s="82"/>
      <c r="H166" s="82"/>
    </row>
    <row r="167" spans="1:16" x14ac:dyDescent="0.2">
      <c r="A167" s="3"/>
      <c r="B167" s="3"/>
      <c r="C167" s="3"/>
      <c r="D167" s="3"/>
      <c r="E167" s="3"/>
      <c r="F167" s="3"/>
      <c r="G167" s="3"/>
      <c r="H167" s="3"/>
    </row>
    <row r="168" spans="1:16" ht="15.75" x14ac:dyDescent="0.25">
      <c r="A168" s="81" t="s">
        <v>119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  <row r="169" spans="1:16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6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6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6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6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6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6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6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5" x14ac:dyDescent="0.2">
      <c r="A200" s="82" t="s">
        <v>90</v>
      </c>
      <c r="B200" s="82"/>
      <c r="C200" s="82"/>
      <c r="D200" s="82"/>
      <c r="E200" s="82"/>
      <c r="F200" s="82"/>
      <c r="G200" s="82"/>
      <c r="H200" s="82"/>
      <c r="I200" s="2"/>
      <c r="J200" s="2"/>
      <c r="K200" s="2"/>
      <c r="L200" s="2"/>
      <c r="M200" s="2"/>
      <c r="N200" s="2"/>
      <c r="O200" s="2"/>
    </row>
    <row r="202" spans="1:15" x14ac:dyDescent="0.2">
      <c r="C202" s="15"/>
      <c r="D202" s="15"/>
      <c r="E202" s="15"/>
      <c r="F202" s="15"/>
      <c r="G202" s="15"/>
      <c r="H202" s="15"/>
      <c r="I202" s="15"/>
      <c r="J202" s="15"/>
    </row>
  </sheetData>
  <mergeCells count="21">
    <mergeCell ref="A168:O168"/>
    <mergeCell ref="A200:H200"/>
    <mergeCell ref="A118:G118"/>
    <mergeCell ref="A45:H45"/>
    <mergeCell ref="A83:N83"/>
    <mergeCell ref="A64:L64"/>
    <mergeCell ref="B62:J63"/>
    <mergeCell ref="A49:Q49"/>
    <mergeCell ref="A159:O159"/>
    <mergeCell ref="A166:H166"/>
    <mergeCell ref="B71:R71"/>
    <mergeCell ref="A65:I65"/>
    <mergeCell ref="A84:N84"/>
    <mergeCell ref="A54:H54"/>
    <mergeCell ref="A85:H85"/>
    <mergeCell ref="A87:M87"/>
    <mergeCell ref="A67:P67"/>
    <mergeCell ref="A1:R1"/>
    <mergeCell ref="A57:O57"/>
    <mergeCell ref="A6:H6"/>
    <mergeCell ref="A9:N9"/>
  </mergeCells>
  <phoneticPr fontId="1" type="noConversion"/>
  <conditionalFormatting sqref="O161:O163">
    <cfRule type="colorScale" priority="1">
      <colorScale>
        <cfvo type="min"/>
        <cfvo type="max"/>
        <color rgb="FFFCFCFF"/>
        <color rgb="FF63BE7B"/>
      </colorScale>
    </cfRule>
  </conditionalFormatting>
  <conditionalFormatting sqref="R72:R80 R82 R69">
    <cfRule type="colorScale" priority="2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/>
  <pageMargins left="0.19685039370078741" right="0.19685039370078741" top="0.78740157480314965" bottom="0.78740157480314965" header="0.51181102362204722" footer="0.51181102362204722"/>
  <pageSetup paperSize="9" scale="53" orientation="landscape" r:id="rId1"/>
  <headerFooter alignWithMargins="0">
    <oddFooter>&amp;L&amp;"Arial CE,Kursywa"&amp;8Referat Badań i Analiz Społeczno-Gospodarczych, WPG, UMG&amp;C&amp;"Arial CE,Kursywa"&amp;8"Gdańsk w liczbach - rynek pracy"&amp;R&amp;"Arial CE,Kursywa"&amp;8www.gdansk.pl/gdanskwliczbach</oddFooter>
  </headerFooter>
  <rowBreaks count="3" manualBreakCount="3">
    <brk id="56" max="17" man="1"/>
    <brk id="86" max="17" man="1"/>
    <brk id="155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showGridLines="0" zoomScale="86" zoomScaleNormal="86" workbookViewId="0">
      <pane xSplit="3" ySplit="1" topLeftCell="D2" activePane="bottomRight" state="frozenSplit"/>
      <selection activeCell="M138" sqref="M138"/>
      <selection pane="topRight" activeCell="M138" sqref="M138"/>
      <selection pane="bottomLeft" activeCell="M138" sqref="M138"/>
      <selection pane="bottomRight" sqref="A1:C1"/>
    </sheetView>
  </sheetViews>
  <sheetFormatPr defaultRowHeight="12.75" x14ac:dyDescent="0.2"/>
  <cols>
    <col min="1" max="1" width="10.5703125" style="16" bestFit="1" customWidth="1"/>
    <col min="2" max="2" width="10.140625" style="16" bestFit="1" customWidth="1"/>
    <col min="3" max="3" width="42.85546875" style="16" customWidth="1"/>
    <col min="4" max="13" width="10.42578125" style="16" customWidth="1"/>
    <col min="14" max="15" width="10.42578125" style="20" customWidth="1"/>
    <col min="16" max="19" width="10.42578125" style="16" customWidth="1"/>
    <col min="20" max="16384" width="9.140625" style="16"/>
  </cols>
  <sheetData>
    <row r="1" spans="1:19" ht="39" customHeight="1" x14ac:dyDescent="0.2">
      <c r="A1" s="90" t="s">
        <v>12</v>
      </c>
      <c r="B1" s="91"/>
      <c r="C1" s="92"/>
      <c r="D1" s="47">
        <v>2000</v>
      </c>
      <c r="E1" s="49">
        <v>2001</v>
      </c>
      <c r="F1" s="47">
        <v>2002</v>
      </c>
      <c r="G1" s="47">
        <v>2003</v>
      </c>
      <c r="H1" s="47">
        <v>2004</v>
      </c>
      <c r="I1" s="47">
        <v>2005</v>
      </c>
      <c r="J1" s="47">
        <v>2006</v>
      </c>
      <c r="K1" s="47">
        <v>2007</v>
      </c>
      <c r="L1" s="47">
        <v>2008</v>
      </c>
      <c r="M1" s="47">
        <v>2009</v>
      </c>
      <c r="N1" s="47">
        <v>2010</v>
      </c>
      <c r="O1" s="47">
        <v>2011</v>
      </c>
      <c r="P1" s="47">
        <v>2012</v>
      </c>
      <c r="Q1" s="47">
        <v>2013</v>
      </c>
      <c r="R1" s="48">
        <v>2014</v>
      </c>
      <c r="S1" s="48">
        <v>2015</v>
      </c>
    </row>
    <row r="2" spans="1:19" ht="25.5" customHeight="1" x14ac:dyDescent="0.2">
      <c r="A2" s="93" t="s">
        <v>25</v>
      </c>
      <c r="B2" s="94"/>
      <c r="C2" s="94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x14ac:dyDescent="0.2">
      <c r="A3" s="95" t="s">
        <v>26</v>
      </c>
      <c r="B3" s="94" t="s">
        <v>27</v>
      </c>
      <c r="C3" s="94"/>
      <c r="D3" s="50">
        <v>13534</v>
      </c>
      <c r="E3" s="50">
        <v>20689</v>
      </c>
      <c r="F3" s="50">
        <v>26579</v>
      </c>
      <c r="G3" s="50">
        <v>25600</v>
      </c>
      <c r="H3" s="50">
        <v>22588</v>
      </c>
      <c r="I3" s="50">
        <v>18709</v>
      </c>
      <c r="J3" s="50">
        <v>11806</v>
      </c>
      <c r="K3" s="51">
        <v>7159</v>
      </c>
      <c r="L3" s="50">
        <v>4828</v>
      </c>
      <c r="M3" s="50">
        <v>9512</v>
      </c>
      <c r="N3" s="50">
        <v>10874</v>
      </c>
      <c r="O3" s="50">
        <v>11067</v>
      </c>
      <c r="P3" s="50">
        <v>13075</v>
      </c>
      <c r="Q3" s="50">
        <v>13900</v>
      </c>
      <c r="R3" s="50">
        <v>11976</v>
      </c>
      <c r="S3" s="50">
        <v>8853</v>
      </c>
    </row>
    <row r="4" spans="1:19" x14ac:dyDescent="0.2">
      <c r="A4" s="96"/>
      <c r="B4" s="98" t="s">
        <v>28</v>
      </c>
      <c r="C4" s="98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1:19" x14ac:dyDescent="0.2">
      <c r="A5" s="96"/>
      <c r="B5" s="95" t="s">
        <v>26</v>
      </c>
      <c r="C5" s="54" t="s">
        <v>29</v>
      </c>
      <c r="D5" s="50">
        <v>3531</v>
      </c>
      <c r="E5" s="50">
        <v>4890</v>
      </c>
      <c r="F5" s="50">
        <v>5487</v>
      </c>
      <c r="G5" s="50">
        <v>4682</v>
      </c>
      <c r="H5" s="50">
        <v>3891</v>
      </c>
      <c r="I5" s="50">
        <v>2848</v>
      </c>
      <c r="J5" s="50">
        <v>1467</v>
      </c>
      <c r="K5" s="51">
        <v>744</v>
      </c>
      <c r="L5" s="51">
        <v>673</v>
      </c>
      <c r="M5" s="50">
        <v>1552</v>
      </c>
      <c r="N5" s="50">
        <v>1525</v>
      </c>
      <c r="O5" s="50">
        <v>1335</v>
      </c>
      <c r="P5" s="50">
        <v>1394</v>
      </c>
      <c r="Q5" s="50">
        <v>1348</v>
      </c>
      <c r="R5" s="50">
        <v>950</v>
      </c>
      <c r="S5" s="50">
        <v>630</v>
      </c>
    </row>
    <row r="6" spans="1:19" x14ac:dyDescent="0.2">
      <c r="A6" s="96"/>
      <c r="B6" s="96"/>
      <c r="C6" s="54" t="s">
        <v>30</v>
      </c>
      <c r="D6" s="50">
        <v>3205</v>
      </c>
      <c r="E6" s="50">
        <v>5413</v>
      </c>
      <c r="F6" s="50">
        <v>7647</v>
      </c>
      <c r="G6" s="50">
        <v>7670</v>
      </c>
      <c r="H6" s="50">
        <v>6680</v>
      </c>
      <c r="I6" s="50">
        <v>5411</v>
      </c>
      <c r="J6" s="50">
        <v>3328</v>
      </c>
      <c r="K6" s="51">
        <v>1944</v>
      </c>
      <c r="L6" s="51">
        <v>1443</v>
      </c>
      <c r="M6" s="50">
        <v>3037</v>
      </c>
      <c r="N6" s="50">
        <v>3366</v>
      </c>
      <c r="O6" s="50">
        <v>3389</v>
      </c>
      <c r="P6" s="50">
        <v>3798</v>
      </c>
      <c r="Q6" s="50">
        <v>3784</v>
      </c>
      <c r="R6" s="50">
        <v>3117</v>
      </c>
      <c r="S6" s="50">
        <v>2266</v>
      </c>
    </row>
    <row r="7" spans="1:19" x14ac:dyDescent="0.2">
      <c r="A7" s="96"/>
      <c r="B7" s="96"/>
      <c r="C7" s="54" t="s">
        <v>31</v>
      </c>
      <c r="D7" s="50">
        <v>3023</v>
      </c>
      <c r="E7" s="50">
        <v>4325</v>
      </c>
      <c r="F7" s="50">
        <v>5301</v>
      </c>
      <c r="G7" s="50">
        <v>5041</v>
      </c>
      <c r="H7" s="50">
        <v>4275</v>
      </c>
      <c r="I7" s="50">
        <v>3460</v>
      </c>
      <c r="J7" s="50">
        <v>2057</v>
      </c>
      <c r="K7" s="51">
        <v>1138</v>
      </c>
      <c r="L7" s="51">
        <v>791</v>
      </c>
      <c r="M7" s="50">
        <v>1662</v>
      </c>
      <c r="N7" s="50">
        <v>2016</v>
      </c>
      <c r="O7" s="50">
        <v>2245</v>
      </c>
      <c r="P7" s="50">
        <v>2848</v>
      </c>
      <c r="Q7" s="50">
        <v>3182</v>
      </c>
      <c r="R7" s="50">
        <v>2753</v>
      </c>
      <c r="S7" s="50">
        <v>2069</v>
      </c>
    </row>
    <row r="8" spans="1:19" x14ac:dyDescent="0.2">
      <c r="A8" s="96"/>
      <c r="B8" s="96"/>
      <c r="C8" s="54" t="s">
        <v>32</v>
      </c>
      <c r="D8" s="50">
        <v>3383</v>
      </c>
      <c r="E8" s="50">
        <v>5254</v>
      </c>
      <c r="F8" s="50">
        <v>6970</v>
      </c>
      <c r="G8" s="50">
        <v>6871</v>
      </c>
      <c r="H8" s="50">
        <v>6294</v>
      </c>
      <c r="I8" s="50">
        <v>5413</v>
      </c>
      <c r="J8" s="50">
        <v>3497</v>
      </c>
      <c r="K8" s="51">
        <v>2110</v>
      </c>
      <c r="L8" s="51">
        <v>1200</v>
      </c>
      <c r="M8" s="50">
        <v>2016</v>
      </c>
      <c r="N8" s="50">
        <v>2298</v>
      </c>
      <c r="O8" s="50">
        <v>2164</v>
      </c>
      <c r="P8" s="50">
        <v>2606</v>
      </c>
      <c r="Q8" s="50">
        <v>2670</v>
      </c>
      <c r="R8" s="50">
        <v>2347</v>
      </c>
      <c r="S8" s="50">
        <v>1672</v>
      </c>
    </row>
    <row r="9" spans="1:19" x14ac:dyDescent="0.2">
      <c r="A9" s="96"/>
      <c r="B9" s="97"/>
      <c r="C9" s="54" t="s">
        <v>33</v>
      </c>
      <c r="D9" s="50">
        <v>392</v>
      </c>
      <c r="E9" s="50">
        <v>807</v>
      </c>
      <c r="F9" s="50">
        <v>1174</v>
      </c>
      <c r="G9" s="50">
        <v>1336</v>
      </c>
      <c r="H9" s="50">
        <v>1448</v>
      </c>
      <c r="I9" s="50">
        <v>1577</v>
      </c>
      <c r="J9" s="50">
        <v>1457</v>
      </c>
      <c r="K9" s="51">
        <v>1223</v>
      </c>
      <c r="L9" s="51">
        <v>721</v>
      </c>
      <c r="M9" s="50">
        <v>1049</v>
      </c>
      <c r="N9" s="50">
        <v>1669</v>
      </c>
      <c r="O9" s="50">
        <v>1934</v>
      </c>
      <c r="P9" s="50">
        <v>2429</v>
      </c>
      <c r="Q9" s="50">
        <v>2916</v>
      </c>
      <c r="R9" s="50">
        <v>2809</v>
      </c>
      <c r="S9" s="50">
        <v>2216</v>
      </c>
    </row>
    <row r="10" spans="1:19" x14ac:dyDescent="0.2">
      <c r="A10" s="96"/>
      <c r="B10" s="94" t="s">
        <v>9</v>
      </c>
      <c r="C10" s="9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</row>
    <row r="11" spans="1:19" x14ac:dyDescent="0.2">
      <c r="A11" s="96"/>
      <c r="B11" s="95" t="s">
        <v>26</v>
      </c>
      <c r="C11" s="54" t="s">
        <v>10</v>
      </c>
      <c r="D11" s="50">
        <v>933</v>
      </c>
      <c r="E11" s="50">
        <v>1584</v>
      </c>
      <c r="F11" s="50">
        <v>2202</v>
      </c>
      <c r="G11" s="50">
        <v>2438</v>
      </c>
      <c r="H11" s="50">
        <v>2492</v>
      </c>
      <c r="I11" s="50">
        <v>2140</v>
      </c>
      <c r="J11" s="50">
        <v>1572</v>
      </c>
      <c r="K11" s="51">
        <v>1191</v>
      </c>
      <c r="L11" s="51">
        <v>998</v>
      </c>
      <c r="M11" s="50">
        <v>1911</v>
      </c>
      <c r="N11" s="50">
        <v>2160</v>
      </c>
      <c r="O11" s="50">
        <v>2348</v>
      </c>
      <c r="P11" s="50">
        <v>2682</v>
      </c>
      <c r="Q11" s="50">
        <v>3005</v>
      </c>
      <c r="R11" s="50">
        <v>2644</v>
      </c>
      <c r="S11" s="50">
        <v>2273</v>
      </c>
    </row>
    <row r="12" spans="1:19" x14ac:dyDescent="0.2">
      <c r="A12" s="96"/>
      <c r="B12" s="96"/>
      <c r="C12" s="54" t="s">
        <v>34</v>
      </c>
      <c r="D12" s="50">
        <v>3490</v>
      </c>
      <c r="E12" s="50">
        <v>5004</v>
      </c>
      <c r="F12" s="50">
        <v>6095</v>
      </c>
      <c r="G12" s="50">
        <v>5916</v>
      </c>
      <c r="H12" s="50">
        <v>5520</v>
      </c>
      <c r="I12" s="50">
        <v>4572</v>
      </c>
      <c r="J12" s="50">
        <v>3057</v>
      </c>
      <c r="K12" s="51">
        <v>1818</v>
      </c>
      <c r="L12" s="51">
        <v>1134</v>
      </c>
      <c r="M12" s="50">
        <v>2212</v>
      </c>
      <c r="N12" s="50">
        <v>2554</v>
      </c>
      <c r="O12" s="50">
        <v>2609</v>
      </c>
      <c r="P12" s="50">
        <v>3002</v>
      </c>
      <c r="Q12" s="50">
        <v>3150</v>
      </c>
      <c r="R12" s="50">
        <v>2749</v>
      </c>
      <c r="S12" s="50">
        <v>1888</v>
      </c>
    </row>
    <row r="13" spans="1:19" x14ac:dyDescent="0.2">
      <c r="A13" s="96"/>
      <c r="B13" s="96"/>
      <c r="C13" s="54" t="s">
        <v>11</v>
      </c>
      <c r="D13" s="50">
        <v>1359</v>
      </c>
      <c r="E13" s="50">
        <v>1890</v>
      </c>
      <c r="F13" s="50">
        <v>2299</v>
      </c>
      <c r="G13" s="50">
        <v>2401</v>
      </c>
      <c r="H13" s="50">
        <v>2195</v>
      </c>
      <c r="I13" s="50">
        <v>1957</v>
      </c>
      <c r="J13" s="50">
        <v>1392</v>
      </c>
      <c r="K13" s="51">
        <v>895</v>
      </c>
      <c r="L13" s="51">
        <v>659</v>
      </c>
      <c r="M13" s="50">
        <v>1234</v>
      </c>
      <c r="N13" s="50">
        <v>1410</v>
      </c>
      <c r="O13" s="50">
        <v>1441</v>
      </c>
      <c r="P13" s="50">
        <v>1700</v>
      </c>
      <c r="Q13" s="50">
        <v>1783</v>
      </c>
      <c r="R13" s="50">
        <v>1477</v>
      </c>
      <c r="S13" s="50">
        <v>1118</v>
      </c>
    </row>
    <row r="14" spans="1:19" x14ac:dyDescent="0.2">
      <c r="A14" s="96"/>
      <c r="B14" s="96"/>
      <c r="C14" s="54" t="s">
        <v>35</v>
      </c>
      <c r="D14" s="50">
        <v>3681</v>
      </c>
      <c r="E14" s="50">
        <v>5491</v>
      </c>
      <c r="F14" s="50">
        <v>7033</v>
      </c>
      <c r="G14" s="50">
        <v>6548</v>
      </c>
      <c r="H14" s="50">
        <v>5373</v>
      </c>
      <c r="I14" s="50">
        <v>4300</v>
      </c>
      <c r="J14" s="50">
        <v>2391</v>
      </c>
      <c r="K14" s="51">
        <v>1296</v>
      </c>
      <c r="L14" s="51">
        <v>789</v>
      </c>
      <c r="M14" s="50">
        <v>1812</v>
      </c>
      <c r="N14" s="50">
        <v>2159</v>
      </c>
      <c r="O14" s="50">
        <v>2042</v>
      </c>
      <c r="P14" s="50">
        <v>2501</v>
      </c>
      <c r="Q14" s="50">
        <v>2610</v>
      </c>
      <c r="R14" s="50">
        <v>2232</v>
      </c>
      <c r="S14" s="50">
        <v>1554</v>
      </c>
    </row>
    <row r="15" spans="1:19" x14ac:dyDescent="0.2">
      <c r="A15" s="96"/>
      <c r="B15" s="97"/>
      <c r="C15" s="54" t="s">
        <v>36</v>
      </c>
      <c r="D15" s="50">
        <v>4071</v>
      </c>
      <c r="E15" s="50">
        <v>6720</v>
      </c>
      <c r="F15" s="50">
        <v>8950</v>
      </c>
      <c r="G15" s="50">
        <v>8297</v>
      </c>
      <c r="H15" s="50">
        <v>7008</v>
      </c>
      <c r="I15" s="50">
        <v>5740</v>
      </c>
      <c r="J15" s="50">
        <v>3394</v>
      </c>
      <c r="K15" s="51">
        <v>1959</v>
      </c>
      <c r="L15" s="51">
        <v>1248</v>
      </c>
      <c r="M15" s="50">
        <v>2343</v>
      </c>
      <c r="N15" s="50">
        <v>2591</v>
      </c>
      <c r="O15" s="50">
        <v>2627</v>
      </c>
      <c r="P15" s="50">
        <v>3190</v>
      </c>
      <c r="Q15" s="50">
        <v>3352</v>
      </c>
      <c r="R15" s="50">
        <v>2874</v>
      </c>
      <c r="S15" s="50">
        <v>2020</v>
      </c>
    </row>
    <row r="16" spans="1:19" x14ac:dyDescent="0.2">
      <c r="A16" s="96"/>
      <c r="B16" s="94" t="s">
        <v>37</v>
      </c>
      <c r="C16" s="9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</row>
    <row r="17" spans="1:20" x14ac:dyDescent="0.2">
      <c r="A17" s="96"/>
      <c r="B17" s="95" t="s">
        <v>26</v>
      </c>
      <c r="C17" s="54" t="s">
        <v>38</v>
      </c>
      <c r="D17" s="50">
        <v>4054</v>
      </c>
      <c r="E17" s="50">
        <v>4337</v>
      </c>
      <c r="F17" s="50">
        <v>4339</v>
      </c>
      <c r="G17" s="50">
        <v>4658</v>
      </c>
      <c r="H17" s="50">
        <v>4191</v>
      </c>
      <c r="I17" s="50">
        <v>4724</v>
      </c>
      <c r="J17" s="50">
        <v>4015</v>
      </c>
      <c r="K17" s="50">
        <v>2581</v>
      </c>
      <c r="L17" s="50">
        <v>2809</v>
      </c>
      <c r="M17" s="50">
        <v>5166</v>
      </c>
      <c r="N17" s="51">
        <v>4805</v>
      </c>
      <c r="O17" s="51">
        <v>4230</v>
      </c>
      <c r="P17" s="51">
        <v>4485</v>
      </c>
      <c r="Q17" s="51">
        <v>3650</v>
      </c>
      <c r="R17" s="51">
        <v>3337</v>
      </c>
      <c r="S17" s="51">
        <v>2768</v>
      </c>
    </row>
    <row r="18" spans="1:20" x14ac:dyDescent="0.2">
      <c r="A18" s="96"/>
      <c r="B18" s="96"/>
      <c r="C18" s="54" t="s">
        <v>39</v>
      </c>
      <c r="D18" s="50">
        <v>2883</v>
      </c>
      <c r="E18" s="50">
        <v>3233</v>
      </c>
      <c r="F18" s="50">
        <v>3095</v>
      </c>
      <c r="G18" s="50">
        <v>3244</v>
      </c>
      <c r="H18" s="50">
        <v>3076</v>
      </c>
      <c r="I18" s="50">
        <v>2700</v>
      </c>
      <c r="J18" s="50">
        <v>1911</v>
      </c>
      <c r="K18" s="50">
        <v>1200</v>
      </c>
      <c r="L18" s="50">
        <v>738</v>
      </c>
      <c r="M18" s="50">
        <v>2231</v>
      </c>
      <c r="N18" s="51">
        <v>2311</v>
      </c>
      <c r="O18" s="51">
        <v>2226</v>
      </c>
      <c r="P18" s="51">
        <v>2374</v>
      </c>
      <c r="Q18" s="51">
        <v>2206</v>
      </c>
      <c r="R18" s="51">
        <v>1632</v>
      </c>
      <c r="S18" s="51">
        <v>1156</v>
      </c>
    </row>
    <row r="19" spans="1:20" x14ac:dyDescent="0.2">
      <c r="A19" s="96"/>
      <c r="B19" s="96"/>
      <c r="C19" s="54" t="s">
        <v>40</v>
      </c>
      <c r="D19" s="50">
        <v>3754</v>
      </c>
      <c r="E19" s="50">
        <v>4993</v>
      </c>
      <c r="F19" s="50">
        <v>5591</v>
      </c>
      <c r="G19" s="50">
        <v>4991</v>
      </c>
      <c r="H19" s="50">
        <v>4078</v>
      </c>
      <c r="I19" s="50">
        <v>3077</v>
      </c>
      <c r="J19" s="50">
        <v>2005</v>
      </c>
      <c r="K19" s="50">
        <v>1279</v>
      </c>
      <c r="L19" s="50">
        <v>604</v>
      </c>
      <c r="M19" s="50">
        <v>1457</v>
      </c>
      <c r="N19" s="51">
        <v>2220</v>
      </c>
      <c r="O19" s="51">
        <v>2181</v>
      </c>
      <c r="P19" s="51">
        <v>2647</v>
      </c>
      <c r="Q19" s="51">
        <v>2980</v>
      </c>
      <c r="R19" s="51">
        <v>1937</v>
      </c>
      <c r="S19" s="51">
        <v>1332</v>
      </c>
    </row>
    <row r="20" spans="1:20" x14ac:dyDescent="0.2">
      <c r="A20" s="96"/>
      <c r="B20" s="96"/>
      <c r="C20" s="54" t="s">
        <v>41</v>
      </c>
      <c r="D20" s="50">
        <v>2339</v>
      </c>
      <c r="E20" s="50">
        <v>5972</v>
      </c>
      <c r="F20" s="50">
        <v>7456</v>
      </c>
      <c r="G20" s="50">
        <v>6281</v>
      </c>
      <c r="H20" s="50">
        <v>4391</v>
      </c>
      <c r="I20" s="50">
        <v>2922</v>
      </c>
      <c r="J20" s="50">
        <v>1426</v>
      </c>
      <c r="K20" s="50">
        <v>1018</v>
      </c>
      <c r="L20" s="50">
        <v>322</v>
      </c>
      <c r="M20" s="50">
        <v>472</v>
      </c>
      <c r="N20" s="51">
        <v>1272</v>
      </c>
      <c r="O20" s="51">
        <v>1799</v>
      </c>
      <c r="P20" s="51">
        <v>2273</v>
      </c>
      <c r="Q20" s="51">
        <v>2931</v>
      </c>
      <c r="R20" s="51">
        <v>2279</v>
      </c>
      <c r="S20" s="51">
        <v>1330</v>
      </c>
    </row>
    <row r="21" spans="1:20" x14ac:dyDescent="0.2">
      <c r="A21" s="96"/>
      <c r="B21" s="97"/>
      <c r="C21" s="54" t="s">
        <v>42</v>
      </c>
      <c r="D21" s="50">
        <v>504</v>
      </c>
      <c r="E21" s="50">
        <v>2154</v>
      </c>
      <c r="F21" s="50">
        <v>6098</v>
      </c>
      <c r="G21" s="50">
        <v>6426</v>
      </c>
      <c r="H21" s="50">
        <v>6852</v>
      </c>
      <c r="I21" s="50">
        <v>5286</v>
      </c>
      <c r="J21" s="50">
        <v>2449</v>
      </c>
      <c r="K21" s="50">
        <v>1081</v>
      </c>
      <c r="L21" s="50">
        <v>355</v>
      </c>
      <c r="M21" s="50">
        <v>186</v>
      </c>
      <c r="N21" s="51">
        <v>266</v>
      </c>
      <c r="O21" s="51">
        <v>631</v>
      </c>
      <c r="P21" s="51">
        <v>1296</v>
      </c>
      <c r="Q21" s="51">
        <v>2133</v>
      </c>
      <c r="R21" s="51">
        <v>2791</v>
      </c>
      <c r="S21" s="51">
        <v>2267</v>
      </c>
    </row>
    <row r="22" spans="1:20" x14ac:dyDescent="0.2">
      <c r="A22" s="96"/>
      <c r="B22" s="94" t="s">
        <v>43</v>
      </c>
      <c r="C22" s="9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</row>
    <row r="23" spans="1:20" x14ac:dyDescent="0.2">
      <c r="A23" s="96"/>
      <c r="B23" s="99" t="s">
        <v>26</v>
      </c>
      <c r="C23" s="54" t="s">
        <v>44</v>
      </c>
      <c r="D23" s="50">
        <v>3257</v>
      </c>
      <c r="E23" s="50">
        <v>4820</v>
      </c>
      <c r="F23" s="50">
        <v>5986</v>
      </c>
      <c r="G23" s="50">
        <v>5934</v>
      </c>
      <c r="H23" s="50">
        <v>5466</v>
      </c>
      <c r="I23" s="50">
        <v>3933</v>
      </c>
      <c r="J23" s="50">
        <v>2235</v>
      </c>
      <c r="K23" s="51">
        <v>1266</v>
      </c>
      <c r="L23" s="51">
        <v>965</v>
      </c>
      <c r="M23" s="50">
        <v>1781</v>
      </c>
      <c r="N23" s="50">
        <v>1833</v>
      </c>
      <c r="O23" s="50">
        <v>1759</v>
      </c>
      <c r="P23" s="50">
        <v>1845</v>
      </c>
      <c r="Q23" s="50">
        <v>1969</v>
      </c>
      <c r="R23" s="50">
        <v>1591</v>
      </c>
      <c r="S23" s="50">
        <v>1015</v>
      </c>
    </row>
    <row r="24" spans="1:20" x14ac:dyDescent="0.2">
      <c r="A24" s="96"/>
      <c r="B24" s="99"/>
      <c r="C24" s="54" t="s">
        <v>45</v>
      </c>
      <c r="D24" s="50">
        <v>10277</v>
      </c>
      <c r="E24" s="50">
        <v>15869</v>
      </c>
      <c r="F24" s="50">
        <v>20593</v>
      </c>
      <c r="G24" s="50">
        <v>19666</v>
      </c>
      <c r="H24" s="50">
        <v>17122</v>
      </c>
      <c r="I24" s="50">
        <v>14776</v>
      </c>
      <c r="J24" s="50">
        <v>9571</v>
      </c>
      <c r="K24" s="50">
        <f>K25+K26+K27+K28+K29+K30</f>
        <v>5893</v>
      </c>
      <c r="L24" s="50">
        <f>L25+L26+L27+L28+L29+L30</f>
        <v>3863</v>
      </c>
      <c r="M24" s="50">
        <v>7731</v>
      </c>
      <c r="N24" s="50">
        <f>N25+N26+N27+N28+N29+N30</f>
        <v>9041</v>
      </c>
      <c r="O24" s="50">
        <v>9308</v>
      </c>
      <c r="P24" s="50">
        <v>11230</v>
      </c>
      <c r="Q24" s="50">
        <v>11931</v>
      </c>
      <c r="R24" s="50">
        <f>SUM(R25:R30)</f>
        <v>10385</v>
      </c>
      <c r="S24" s="50">
        <v>7838</v>
      </c>
    </row>
    <row r="25" spans="1:20" x14ac:dyDescent="0.2">
      <c r="A25" s="96"/>
      <c r="B25" s="99"/>
      <c r="C25" s="54" t="s">
        <v>46</v>
      </c>
      <c r="D25" s="50">
        <v>1423</v>
      </c>
      <c r="E25" s="50">
        <v>2476</v>
      </c>
      <c r="F25" s="50">
        <v>3337</v>
      </c>
      <c r="G25" s="50">
        <v>3244</v>
      </c>
      <c r="H25" s="50">
        <v>3047</v>
      </c>
      <c r="I25" s="50">
        <v>1899</v>
      </c>
      <c r="J25" s="50">
        <v>1295</v>
      </c>
      <c r="K25" s="51">
        <v>788</v>
      </c>
      <c r="L25" s="51">
        <v>643</v>
      </c>
      <c r="M25" s="50">
        <v>1281</v>
      </c>
      <c r="N25" s="50">
        <v>1495</v>
      </c>
      <c r="O25" s="50">
        <v>1547</v>
      </c>
      <c r="P25" s="50">
        <v>1867</v>
      </c>
      <c r="Q25" s="50">
        <v>2156</v>
      </c>
      <c r="R25" s="50">
        <v>1970</v>
      </c>
      <c r="S25" s="50">
        <v>1628</v>
      </c>
    </row>
    <row r="26" spans="1:20" x14ac:dyDescent="0.2">
      <c r="A26" s="96"/>
      <c r="B26" s="99"/>
      <c r="C26" s="54" t="s">
        <v>47</v>
      </c>
      <c r="D26" s="50">
        <v>1507</v>
      </c>
      <c r="E26" s="50">
        <v>2409</v>
      </c>
      <c r="F26" s="50">
        <v>3216</v>
      </c>
      <c r="G26" s="50">
        <v>2957</v>
      </c>
      <c r="H26" s="50">
        <v>2346</v>
      </c>
      <c r="I26" s="50">
        <v>3102</v>
      </c>
      <c r="J26" s="50">
        <v>1905</v>
      </c>
      <c r="K26" s="51">
        <v>1155</v>
      </c>
      <c r="L26" s="51">
        <v>859</v>
      </c>
      <c r="M26" s="50">
        <v>1944</v>
      </c>
      <c r="N26" s="50">
        <v>2209</v>
      </c>
      <c r="O26" s="50">
        <v>2208</v>
      </c>
      <c r="P26" s="50">
        <v>2605</v>
      </c>
      <c r="Q26" s="50">
        <v>2540</v>
      </c>
      <c r="R26" s="50">
        <v>2125</v>
      </c>
      <c r="S26" s="50">
        <v>1581</v>
      </c>
    </row>
    <row r="27" spans="1:20" x14ac:dyDescent="0.2">
      <c r="A27" s="96"/>
      <c r="B27" s="99"/>
      <c r="C27" s="54" t="s">
        <v>48</v>
      </c>
      <c r="D27" s="50">
        <v>1692</v>
      </c>
      <c r="E27" s="50">
        <v>2671</v>
      </c>
      <c r="F27" s="50">
        <v>3583</v>
      </c>
      <c r="G27" s="50">
        <v>3491</v>
      </c>
      <c r="H27" s="50">
        <v>3054</v>
      </c>
      <c r="I27" s="50">
        <v>2666</v>
      </c>
      <c r="J27" s="50">
        <v>1649</v>
      </c>
      <c r="K27" s="51">
        <v>979</v>
      </c>
      <c r="L27" s="51">
        <v>630</v>
      </c>
      <c r="M27" s="50">
        <v>1237</v>
      </c>
      <c r="N27" s="50">
        <v>1435</v>
      </c>
      <c r="O27" s="50">
        <v>1577</v>
      </c>
      <c r="P27" s="50">
        <v>2000</v>
      </c>
      <c r="Q27" s="50">
        <v>2143</v>
      </c>
      <c r="R27" s="50">
        <v>1885</v>
      </c>
      <c r="S27" s="50">
        <v>1418</v>
      </c>
    </row>
    <row r="28" spans="1:20" x14ac:dyDescent="0.2">
      <c r="A28" s="96"/>
      <c r="B28" s="99"/>
      <c r="C28" s="54" t="s">
        <v>49</v>
      </c>
      <c r="D28" s="50">
        <v>2960</v>
      </c>
      <c r="E28" s="50">
        <v>4298</v>
      </c>
      <c r="F28" s="50">
        <v>5306</v>
      </c>
      <c r="G28" s="50">
        <v>5028</v>
      </c>
      <c r="H28" s="50">
        <v>4379</v>
      </c>
      <c r="I28" s="50">
        <v>3723</v>
      </c>
      <c r="J28" s="50">
        <v>2323</v>
      </c>
      <c r="K28" s="51">
        <v>1385</v>
      </c>
      <c r="L28" s="51">
        <v>848</v>
      </c>
      <c r="M28" s="50">
        <v>1618</v>
      </c>
      <c r="N28" s="50">
        <v>1860</v>
      </c>
      <c r="O28" s="50">
        <v>1900</v>
      </c>
      <c r="P28" s="50">
        <v>2288</v>
      </c>
      <c r="Q28" s="50">
        <v>2375</v>
      </c>
      <c r="R28" s="50">
        <v>2055</v>
      </c>
      <c r="S28" s="50">
        <v>1487</v>
      </c>
    </row>
    <row r="29" spans="1:20" x14ac:dyDescent="0.2">
      <c r="A29" s="96"/>
      <c r="B29" s="99"/>
      <c r="C29" s="54" t="s">
        <v>50</v>
      </c>
      <c r="D29" s="50">
        <v>2401</v>
      </c>
      <c r="E29" s="50">
        <v>3472</v>
      </c>
      <c r="F29" s="50">
        <v>4477</v>
      </c>
      <c r="G29" s="50">
        <v>4078</v>
      </c>
      <c r="H29" s="50">
        <v>3649</v>
      </c>
      <c r="I29" s="50">
        <v>2784</v>
      </c>
      <c r="J29" s="50">
        <v>1912</v>
      </c>
      <c r="K29" s="51">
        <v>1212</v>
      </c>
      <c r="L29" s="51">
        <v>702</v>
      </c>
      <c r="M29" s="50">
        <v>1231</v>
      </c>
      <c r="N29" s="50">
        <v>1522</v>
      </c>
      <c r="O29" s="50">
        <v>1494</v>
      </c>
      <c r="P29" s="50">
        <v>1716</v>
      </c>
      <c r="Q29" s="50">
        <v>1867</v>
      </c>
      <c r="R29" s="50">
        <v>1590</v>
      </c>
      <c r="S29" s="50">
        <v>1173</v>
      </c>
    </row>
    <row r="30" spans="1:20" x14ac:dyDescent="0.2">
      <c r="A30" s="97"/>
      <c r="B30" s="99"/>
      <c r="C30" s="54" t="s">
        <v>51</v>
      </c>
      <c r="D30" s="50">
        <v>294</v>
      </c>
      <c r="E30" s="50">
        <v>543</v>
      </c>
      <c r="F30" s="50">
        <v>674</v>
      </c>
      <c r="G30" s="50">
        <v>868</v>
      </c>
      <c r="H30" s="50">
        <v>647</v>
      </c>
      <c r="I30" s="50">
        <v>602</v>
      </c>
      <c r="J30" s="50">
        <v>487</v>
      </c>
      <c r="K30" s="51">
        <v>374</v>
      </c>
      <c r="L30" s="51">
        <v>181</v>
      </c>
      <c r="M30" s="50">
        <v>420</v>
      </c>
      <c r="N30" s="50">
        <v>520</v>
      </c>
      <c r="O30" s="50">
        <v>582</v>
      </c>
      <c r="P30" s="50">
        <v>754</v>
      </c>
      <c r="Q30" s="50">
        <v>850</v>
      </c>
      <c r="R30" s="50">
        <v>760</v>
      </c>
      <c r="S30" s="50">
        <v>551</v>
      </c>
    </row>
    <row r="31" spans="1:20" x14ac:dyDescent="0.2">
      <c r="A31" s="105" t="s">
        <v>52</v>
      </c>
      <c r="B31" s="103"/>
      <c r="C31" s="104"/>
      <c r="D31" s="50">
        <v>2424</v>
      </c>
      <c r="E31" s="50">
        <v>2881</v>
      </c>
      <c r="F31" s="50">
        <v>2762</v>
      </c>
      <c r="G31" s="50">
        <v>2526</v>
      </c>
      <c r="H31" s="50">
        <v>2265</v>
      </c>
      <c r="I31" s="50">
        <v>2361</v>
      </c>
      <c r="J31" s="50">
        <v>1748</v>
      </c>
      <c r="K31" s="51">
        <v>1182</v>
      </c>
      <c r="L31" s="51">
        <v>925</v>
      </c>
      <c r="M31" s="50">
        <v>2167</v>
      </c>
      <c r="N31" s="50">
        <v>2101</v>
      </c>
      <c r="O31" s="50">
        <v>2234</v>
      </c>
      <c r="P31" s="50">
        <v>2404</v>
      </c>
      <c r="Q31" s="50">
        <v>2054</v>
      </c>
      <c r="R31" s="50">
        <v>1643</v>
      </c>
      <c r="S31" s="50">
        <v>1362</v>
      </c>
      <c r="T31" s="19"/>
    </row>
    <row r="32" spans="1:20" ht="25.5" customHeight="1" x14ac:dyDescent="0.2">
      <c r="A32" s="93" t="s">
        <v>53</v>
      </c>
      <c r="B32" s="94"/>
      <c r="C32" s="94"/>
      <c r="D32" s="50">
        <v>19116</v>
      </c>
      <c r="E32" s="50">
        <v>19624</v>
      </c>
      <c r="F32" s="50">
        <v>20036</v>
      </c>
      <c r="G32" s="50">
        <v>20942</v>
      </c>
      <c r="H32" s="50">
        <v>20337</v>
      </c>
      <c r="I32" s="50">
        <v>20805</v>
      </c>
      <c r="J32" s="50">
        <v>21708</v>
      </c>
      <c r="K32" s="51">
        <v>16818</v>
      </c>
      <c r="L32" s="51">
        <v>16260</v>
      </c>
      <c r="M32" s="50">
        <v>25740</v>
      </c>
      <c r="N32" s="50">
        <v>24101</v>
      </c>
      <c r="O32" s="50">
        <v>20839</v>
      </c>
      <c r="P32" s="51">
        <v>21180</v>
      </c>
      <c r="Q32" s="51">
        <v>20583</v>
      </c>
      <c r="R32" s="51">
        <v>17993</v>
      </c>
      <c r="S32" s="51">
        <v>16583</v>
      </c>
    </row>
    <row r="33" spans="1:22" ht="25.5" customHeight="1" x14ac:dyDescent="0.2">
      <c r="A33" s="102" t="s">
        <v>54</v>
      </c>
      <c r="B33" s="103"/>
      <c r="C33" s="10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</row>
    <row r="34" spans="1:22" x14ac:dyDescent="0.2">
      <c r="A34" s="95" t="s">
        <v>26</v>
      </c>
      <c r="B34" s="94" t="s">
        <v>27</v>
      </c>
      <c r="C34" s="94"/>
      <c r="D34" s="50">
        <v>2843</v>
      </c>
      <c r="E34" s="50">
        <v>8126</v>
      </c>
      <c r="F34" s="50">
        <v>13554</v>
      </c>
      <c r="G34" s="50">
        <v>12707</v>
      </c>
      <c r="H34" s="50">
        <v>11243</v>
      </c>
      <c r="I34" s="50">
        <v>10716</v>
      </c>
      <c r="J34" s="50">
        <v>6456</v>
      </c>
      <c r="K34" s="50">
        <v>3326</v>
      </c>
      <c r="L34" s="50">
        <v>1437</v>
      </c>
      <c r="M34" s="51">
        <v>1428</v>
      </c>
      <c r="N34" s="51">
        <v>2811</v>
      </c>
      <c r="O34" s="51">
        <v>3627</v>
      </c>
      <c r="P34" s="51">
        <v>4807</v>
      </c>
      <c r="Q34" s="51">
        <v>6375</v>
      </c>
      <c r="R34" s="51">
        <v>6248</v>
      </c>
      <c r="S34" s="51">
        <v>4478</v>
      </c>
    </row>
    <row r="35" spans="1:22" x14ac:dyDescent="0.2">
      <c r="A35" s="96"/>
      <c r="B35" s="98" t="s">
        <v>28</v>
      </c>
      <c r="C35" s="98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</row>
    <row r="36" spans="1:22" x14ac:dyDescent="0.2">
      <c r="A36" s="96"/>
      <c r="B36" s="95" t="s">
        <v>26</v>
      </c>
      <c r="C36" s="54" t="s">
        <v>29</v>
      </c>
      <c r="D36" s="50">
        <v>444</v>
      </c>
      <c r="E36" s="50">
        <v>1293</v>
      </c>
      <c r="F36" s="50">
        <v>2194</v>
      </c>
      <c r="G36" s="50">
        <v>1687</v>
      </c>
      <c r="H36" s="50">
        <v>960</v>
      </c>
      <c r="I36" s="50">
        <v>955</v>
      </c>
      <c r="J36" s="50">
        <v>448</v>
      </c>
      <c r="K36" s="50">
        <v>143</v>
      </c>
      <c r="L36" s="50">
        <v>51</v>
      </c>
      <c r="M36" s="51">
        <v>69</v>
      </c>
      <c r="N36" s="51">
        <v>204</v>
      </c>
      <c r="O36" s="51">
        <v>245</v>
      </c>
      <c r="P36" s="51">
        <v>246</v>
      </c>
      <c r="Q36" s="51">
        <v>282</v>
      </c>
      <c r="R36" s="51">
        <v>236</v>
      </c>
      <c r="S36" s="51">
        <v>140</v>
      </c>
      <c r="T36" s="19"/>
    </row>
    <row r="37" spans="1:22" x14ac:dyDescent="0.2">
      <c r="A37" s="96"/>
      <c r="B37" s="96"/>
      <c r="C37" s="54" t="s">
        <v>30</v>
      </c>
      <c r="D37" s="50">
        <v>645</v>
      </c>
      <c r="E37" s="50">
        <v>1994</v>
      </c>
      <c r="F37" s="50">
        <v>3507</v>
      </c>
      <c r="G37" s="50">
        <v>3389</v>
      </c>
      <c r="H37" s="50">
        <v>2920</v>
      </c>
      <c r="I37" s="50">
        <v>2679</v>
      </c>
      <c r="J37" s="50">
        <v>1512</v>
      </c>
      <c r="K37" s="50">
        <v>639</v>
      </c>
      <c r="L37" s="50">
        <v>284</v>
      </c>
      <c r="M37" s="51">
        <v>347</v>
      </c>
      <c r="N37" s="51">
        <v>675</v>
      </c>
      <c r="O37" s="51">
        <v>937</v>
      </c>
      <c r="P37" s="51">
        <v>1184</v>
      </c>
      <c r="Q37" s="51">
        <v>1503</v>
      </c>
      <c r="R37" s="51">
        <v>1342</v>
      </c>
      <c r="S37" s="51">
        <v>852</v>
      </c>
    </row>
    <row r="38" spans="1:22" x14ac:dyDescent="0.2">
      <c r="A38" s="96"/>
      <c r="B38" s="96"/>
      <c r="C38" s="54" t="s">
        <v>31</v>
      </c>
      <c r="D38" s="50">
        <v>667</v>
      </c>
      <c r="E38" s="50">
        <v>1911</v>
      </c>
      <c r="F38" s="50">
        <v>2859</v>
      </c>
      <c r="G38" s="50">
        <v>2734</v>
      </c>
      <c r="H38" s="50">
        <v>2417</v>
      </c>
      <c r="I38" s="50">
        <v>2163</v>
      </c>
      <c r="J38" s="50">
        <v>1151</v>
      </c>
      <c r="K38" s="50">
        <v>532</v>
      </c>
      <c r="L38" s="50">
        <v>255</v>
      </c>
      <c r="M38" s="51">
        <v>268</v>
      </c>
      <c r="N38" s="51">
        <v>514</v>
      </c>
      <c r="O38" s="51">
        <v>719</v>
      </c>
      <c r="P38" s="51">
        <v>1069</v>
      </c>
      <c r="Q38" s="51">
        <v>1532</v>
      </c>
      <c r="R38" s="51">
        <v>1526</v>
      </c>
      <c r="S38" s="51">
        <v>1064</v>
      </c>
    </row>
    <row r="39" spans="1:22" x14ac:dyDescent="0.2">
      <c r="A39" s="96"/>
      <c r="B39" s="96"/>
      <c r="C39" s="54" t="s">
        <v>32</v>
      </c>
      <c r="D39" s="50">
        <v>944</v>
      </c>
      <c r="E39" s="50">
        <v>2526</v>
      </c>
      <c r="F39" s="50">
        <v>4187</v>
      </c>
      <c r="G39" s="50">
        <v>4060</v>
      </c>
      <c r="H39" s="50">
        <v>3962</v>
      </c>
      <c r="I39" s="50">
        <v>3754</v>
      </c>
      <c r="J39" s="50">
        <v>2285</v>
      </c>
      <c r="K39" s="50">
        <v>1189</v>
      </c>
      <c r="L39" s="50">
        <v>476</v>
      </c>
      <c r="M39" s="51">
        <v>405</v>
      </c>
      <c r="N39" s="51">
        <v>735</v>
      </c>
      <c r="O39" s="51">
        <v>845</v>
      </c>
      <c r="P39" s="51">
        <v>1154</v>
      </c>
      <c r="Q39" s="51">
        <v>1438</v>
      </c>
      <c r="R39" s="51">
        <v>1401</v>
      </c>
      <c r="S39" s="51">
        <v>1019</v>
      </c>
    </row>
    <row r="40" spans="1:22" x14ac:dyDescent="0.2">
      <c r="A40" s="96"/>
      <c r="B40" s="97"/>
      <c r="C40" s="54" t="s">
        <v>33</v>
      </c>
      <c r="D40" s="50">
        <v>143</v>
      </c>
      <c r="E40" s="50">
        <v>402</v>
      </c>
      <c r="F40" s="50">
        <v>807</v>
      </c>
      <c r="G40" s="50">
        <v>837</v>
      </c>
      <c r="H40" s="50">
        <v>984</v>
      </c>
      <c r="I40" s="50">
        <v>1165</v>
      </c>
      <c r="J40" s="50">
        <v>1060</v>
      </c>
      <c r="K40" s="50">
        <v>823</v>
      </c>
      <c r="L40" s="50">
        <v>371</v>
      </c>
      <c r="M40" s="51">
        <v>339</v>
      </c>
      <c r="N40" s="51">
        <v>683</v>
      </c>
      <c r="O40" s="51">
        <v>881</v>
      </c>
      <c r="P40" s="51">
        <v>1154</v>
      </c>
      <c r="Q40" s="51">
        <v>1620</v>
      </c>
      <c r="R40" s="51">
        <v>1743</v>
      </c>
      <c r="S40" s="51">
        <v>1733</v>
      </c>
    </row>
    <row r="41" spans="1:22" x14ac:dyDescent="0.2">
      <c r="A41" s="96"/>
      <c r="B41" s="100" t="s">
        <v>55</v>
      </c>
      <c r="C41" s="101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</row>
    <row r="42" spans="1:22" x14ac:dyDescent="0.2">
      <c r="A42" s="96"/>
      <c r="B42" s="95" t="s">
        <v>56</v>
      </c>
      <c r="C42" s="54" t="s">
        <v>57</v>
      </c>
      <c r="D42" s="50">
        <v>65.7</v>
      </c>
      <c r="E42" s="50">
        <v>57.5</v>
      </c>
      <c r="F42" s="50">
        <v>50.7</v>
      </c>
      <c r="G42" s="50">
        <v>51.9</v>
      </c>
      <c r="H42" s="50">
        <v>55.4</v>
      </c>
      <c r="I42" s="50">
        <v>58.3</v>
      </c>
      <c r="J42" s="50">
        <v>64.099999999999994</v>
      </c>
      <c r="K42" s="50">
        <v>65.8</v>
      </c>
      <c r="L42" s="50">
        <v>62.8</v>
      </c>
      <c r="M42" s="51">
        <v>61</v>
      </c>
      <c r="N42" s="51">
        <v>52</v>
      </c>
      <c r="O42" s="51">
        <v>60</v>
      </c>
      <c r="P42" s="51">
        <v>56</v>
      </c>
      <c r="Q42" s="51">
        <v>54</v>
      </c>
      <c r="R42" s="51">
        <v>53</v>
      </c>
      <c r="S42" s="51">
        <v>55</v>
      </c>
      <c r="U42" s="27"/>
      <c r="V42" s="27"/>
    </row>
    <row r="43" spans="1:22" x14ac:dyDescent="0.2">
      <c r="A43" s="96"/>
      <c r="B43" s="97"/>
      <c r="C43" s="54" t="s">
        <v>58</v>
      </c>
      <c r="D43" s="50">
        <v>34.299999999999997</v>
      </c>
      <c r="E43" s="50">
        <v>42.5</v>
      </c>
      <c r="F43" s="50">
        <v>49.3</v>
      </c>
      <c r="G43" s="50">
        <v>48.1</v>
      </c>
      <c r="H43" s="50">
        <v>44.6</v>
      </c>
      <c r="I43" s="50">
        <v>41.7</v>
      </c>
      <c r="J43" s="50">
        <v>35.9</v>
      </c>
      <c r="K43" s="50">
        <v>34.200000000000003</v>
      </c>
      <c r="L43" s="50">
        <v>37.200000000000003</v>
      </c>
      <c r="M43" s="51">
        <v>39</v>
      </c>
      <c r="N43" s="51">
        <v>48</v>
      </c>
      <c r="O43" s="51">
        <v>40</v>
      </c>
      <c r="P43" s="51">
        <v>44</v>
      </c>
      <c r="Q43" s="51">
        <v>46</v>
      </c>
      <c r="R43" s="51">
        <v>47</v>
      </c>
      <c r="S43" s="51">
        <v>45</v>
      </c>
    </row>
    <row r="44" spans="1:22" x14ac:dyDescent="0.2">
      <c r="A44" s="96"/>
      <c r="B44" s="94" t="s">
        <v>9</v>
      </c>
      <c r="C44" s="9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U44" s="28"/>
      <c r="V44" s="28"/>
    </row>
    <row r="45" spans="1:22" x14ac:dyDescent="0.2">
      <c r="A45" s="96"/>
      <c r="B45" s="95" t="s">
        <v>26</v>
      </c>
      <c r="C45" s="54" t="s">
        <v>10</v>
      </c>
      <c r="D45" s="50">
        <v>167</v>
      </c>
      <c r="E45" s="50">
        <v>408</v>
      </c>
      <c r="F45" s="50">
        <v>721</v>
      </c>
      <c r="G45" s="50">
        <v>798</v>
      </c>
      <c r="H45" s="50">
        <v>825</v>
      </c>
      <c r="I45" s="50">
        <v>930</v>
      </c>
      <c r="J45" s="50">
        <v>653</v>
      </c>
      <c r="K45" s="50">
        <v>467</v>
      </c>
      <c r="L45" s="50">
        <v>257</v>
      </c>
      <c r="M45" s="51">
        <v>301</v>
      </c>
      <c r="N45" s="51">
        <v>509</v>
      </c>
      <c r="O45" s="51">
        <v>656</v>
      </c>
      <c r="P45" s="51">
        <v>836</v>
      </c>
      <c r="Q45" s="51">
        <v>1119</v>
      </c>
      <c r="R45" s="51">
        <v>1123</v>
      </c>
      <c r="S45" s="51">
        <v>879</v>
      </c>
    </row>
    <row r="46" spans="1:22" x14ac:dyDescent="0.2">
      <c r="A46" s="96"/>
      <c r="B46" s="96"/>
      <c r="C46" s="54" t="s">
        <v>34</v>
      </c>
      <c r="D46" s="50">
        <v>756</v>
      </c>
      <c r="E46" s="50">
        <v>1858</v>
      </c>
      <c r="F46" s="50">
        <v>2826</v>
      </c>
      <c r="G46" s="50">
        <v>2672</v>
      </c>
      <c r="H46" s="50">
        <v>2479</v>
      </c>
      <c r="I46" s="50">
        <v>2426</v>
      </c>
      <c r="J46" s="50">
        <v>1636</v>
      </c>
      <c r="K46" s="50">
        <v>883</v>
      </c>
      <c r="L46" s="50">
        <v>372</v>
      </c>
      <c r="M46" s="50">
        <v>386</v>
      </c>
      <c r="N46" s="51">
        <v>719</v>
      </c>
      <c r="O46" s="51">
        <v>914</v>
      </c>
      <c r="P46" s="51">
        <v>1156</v>
      </c>
      <c r="Q46" s="51">
        <v>1477</v>
      </c>
      <c r="R46" s="51">
        <v>1435</v>
      </c>
      <c r="S46" s="51">
        <v>981</v>
      </c>
    </row>
    <row r="47" spans="1:22" x14ac:dyDescent="0.2">
      <c r="A47" s="96"/>
      <c r="B47" s="96"/>
      <c r="C47" s="54" t="s">
        <v>11</v>
      </c>
      <c r="D47" s="50">
        <v>335</v>
      </c>
      <c r="E47" s="50">
        <v>790</v>
      </c>
      <c r="F47" s="50">
        <v>1194</v>
      </c>
      <c r="G47" s="50">
        <v>1093</v>
      </c>
      <c r="H47" s="50">
        <v>1029</v>
      </c>
      <c r="I47" s="50">
        <v>1033</v>
      </c>
      <c r="J47" s="50">
        <v>721</v>
      </c>
      <c r="K47" s="50">
        <v>432</v>
      </c>
      <c r="L47" s="50">
        <v>199</v>
      </c>
      <c r="M47" s="50">
        <v>201</v>
      </c>
      <c r="N47" s="51">
        <v>367</v>
      </c>
      <c r="O47" s="51">
        <v>485</v>
      </c>
      <c r="P47" s="51">
        <v>637</v>
      </c>
      <c r="Q47" s="51">
        <v>808</v>
      </c>
      <c r="R47" s="51">
        <v>738</v>
      </c>
      <c r="S47" s="51">
        <v>549</v>
      </c>
    </row>
    <row r="48" spans="1:22" x14ac:dyDescent="0.2">
      <c r="A48" s="96"/>
      <c r="B48" s="96"/>
      <c r="C48" s="54" t="s">
        <v>35</v>
      </c>
      <c r="D48" s="50">
        <v>725</v>
      </c>
      <c r="E48" s="50">
        <v>2251</v>
      </c>
      <c r="F48" s="50">
        <v>3646</v>
      </c>
      <c r="G48" s="50">
        <v>3393</v>
      </c>
      <c r="H48" s="50">
        <v>2858</v>
      </c>
      <c r="I48" s="50">
        <v>2614</v>
      </c>
      <c r="J48" s="50">
        <v>1351</v>
      </c>
      <c r="K48" s="50">
        <v>568</v>
      </c>
      <c r="L48" s="50">
        <v>227</v>
      </c>
      <c r="M48" s="50">
        <v>219</v>
      </c>
      <c r="N48" s="51">
        <v>572</v>
      </c>
      <c r="O48" s="51">
        <v>710</v>
      </c>
      <c r="P48" s="51">
        <v>952</v>
      </c>
      <c r="Q48" s="51">
        <v>1245</v>
      </c>
      <c r="R48" s="51">
        <v>1286</v>
      </c>
      <c r="S48" s="51">
        <v>886</v>
      </c>
    </row>
    <row r="49" spans="1:19" x14ac:dyDescent="0.2">
      <c r="A49" s="96"/>
      <c r="B49" s="97"/>
      <c r="C49" s="54" t="s">
        <v>36</v>
      </c>
      <c r="D49" s="50">
        <v>860</v>
      </c>
      <c r="E49" s="50">
        <v>2819</v>
      </c>
      <c r="F49" s="50">
        <v>5167</v>
      </c>
      <c r="G49" s="50">
        <v>4751</v>
      </c>
      <c r="H49" s="50">
        <v>4052</v>
      </c>
      <c r="I49" s="50">
        <v>3713</v>
      </c>
      <c r="J49" s="50">
        <v>2095</v>
      </c>
      <c r="K49" s="50">
        <v>976</v>
      </c>
      <c r="L49" s="50">
        <v>382</v>
      </c>
      <c r="M49" s="50">
        <v>321</v>
      </c>
      <c r="N49" s="51">
        <v>644</v>
      </c>
      <c r="O49" s="51">
        <v>862</v>
      </c>
      <c r="P49" s="51">
        <v>1226</v>
      </c>
      <c r="Q49" s="51">
        <v>1726</v>
      </c>
      <c r="R49" s="51">
        <v>1666</v>
      </c>
      <c r="S49" s="51">
        <v>1183</v>
      </c>
    </row>
    <row r="50" spans="1:19" x14ac:dyDescent="0.2">
      <c r="A50" s="96"/>
      <c r="B50" s="94" t="s">
        <v>37</v>
      </c>
      <c r="C50" s="9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</row>
    <row r="51" spans="1:19" x14ac:dyDescent="0.2">
      <c r="A51" s="96"/>
      <c r="B51" s="96" t="s">
        <v>26</v>
      </c>
      <c r="C51" s="54" t="s">
        <v>41</v>
      </c>
      <c r="D51" s="50">
        <v>2339</v>
      </c>
      <c r="E51" s="50">
        <v>5972</v>
      </c>
      <c r="F51" s="50">
        <v>7456</v>
      </c>
      <c r="G51" s="50">
        <v>6281</v>
      </c>
      <c r="H51" s="50">
        <v>4391</v>
      </c>
      <c r="I51" s="50">
        <v>2919</v>
      </c>
      <c r="J51" s="50">
        <v>1416</v>
      </c>
      <c r="K51" s="50">
        <v>1007</v>
      </c>
      <c r="L51" s="50">
        <v>318</v>
      </c>
      <c r="M51" s="51">
        <v>468</v>
      </c>
      <c r="N51" s="51">
        <v>1264</v>
      </c>
      <c r="O51" s="51">
        <v>1781</v>
      </c>
      <c r="P51" s="51">
        <v>2255</v>
      </c>
      <c r="Q51" s="51">
        <v>2924</v>
      </c>
      <c r="R51" s="51">
        <v>2275</v>
      </c>
      <c r="S51" s="51">
        <v>1327</v>
      </c>
    </row>
    <row r="52" spans="1:19" x14ac:dyDescent="0.2">
      <c r="A52" s="96"/>
      <c r="B52" s="97"/>
      <c r="C52" s="54" t="s">
        <v>42</v>
      </c>
      <c r="D52" s="50">
        <v>504</v>
      </c>
      <c r="E52" s="50">
        <v>2154</v>
      </c>
      <c r="F52" s="50">
        <v>6098</v>
      </c>
      <c r="G52" s="50">
        <v>6426</v>
      </c>
      <c r="H52" s="50">
        <v>6852</v>
      </c>
      <c r="I52" s="50">
        <v>5286</v>
      </c>
      <c r="J52" s="50">
        <v>2447</v>
      </c>
      <c r="K52" s="50">
        <v>1073</v>
      </c>
      <c r="L52" s="50">
        <v>340</v>
      </c>
      <c r="M52" s="51">
        <v>168</v>
      </c>
      <c r="N52" s="51">
        <v>241</v>
      </c>
      <c r="O52" s="51">
        <v>603</v>
      </c>
      <c r="P52" s="51">
        <v>1252</v>
      </c>
      <c r="Q52" s="51">
        <v>2082</v>
      </c>
      <c r="R52" s="51">
        <v>2737</v>
      </c>
      <c r="S52" s="51">
        <v>2260</v>
      </c>
    </row>
    <row r="53" spans="1:19" x14ac:dyDescent="0.2">
      <c r="A53" s="96"/>
      <c r="B53" s="94" t="s">
        <v>43</v>
      </c>
      <c r="C53" s="9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</row>
    <row r="54" spans="1:19" x14ac:dyDescent="0.2">
      <c r="A54" s="96"/>
      <c r="B54" s="99" t="s">
        <v>26</v>
      </c>
      <c r="C54" s="54" t="s">
        <v>44</v>
      </c>
      <c r="D54" s="50">
        <v>493</v>
      </c>
      <c r="E54" s="50">
        <v>1626</v>
      </c>
      <c r="F54" s="50">
        <v>2954</v>
      </c>
      <c r="G54" s="50">
        <v>2630</v>
      </c>
      <c r="H54" s="50">
        <v>2152</v>
      </c>
      <c r="I54" s="50">
        <v>2058</v>
      </c>
      <c r="J54" s="50">
        <v>1133</v>
      </c>
      <c r="K54" s="50">
        <v>520</v>
      </c>
      <c r="L54" s="51">
        <v>195</v>
      </c>
      <c r="M54" s="51">
        <v>190</v>
      </c>
      <c r="N54" s="51">
        <v>338</v>
      </c>
      <c r="O54" s="51">
        <v>483</v>
      </c>
      <c r="P54" s="51">
        <v>572</v>
      </c>
      <c r="Q54" s="51">
        <v>803</v>
      </c>
      <c r="R54" s="51">
        <v>787</v>
      </c>
      <c r="S54" s="51">
        <v>522</v>
      </c>
    </row>
    <row r="55" spans="1:19" x14ac:dyDescent="0.2">
      <c r="A55" s="96"/>
      <c r="B55" s="99"/>
      <c r="C55" s="54" t="s">
        <v>45</v>
      </c>
      <c r="D55" s="50">
        <v>2350</v>
      </c>
      <c r="E55" s="50">
        <v>6500</v>
      </c>
      <c r="F55" s="50">
        <v>10600</v>
      </c>
      <c r="G55" s="50">
        <v>10077</v>
      </c>
      <c r="H55" s="50">
        <v>9091</v>
      </c>
      <c r="I55" s="50">
        <v>8658</v>
      </c>
      <c r="J55" s="50">
        <v>5323</v>
      </c>
      <c r="K55" s="50">
        <v>2806</v>
      </c>
      <c r="L55" s="51">
        <v>1242</v>
      </c>
      <c r="M55" s="51">
        <v>1238</v>
      </c>
      <c r="N55" s="51">
        <v>2473</v>
      </c>
      <c r="O55" s="51">
        <v>3144</v>
      </c>
      <c r="P55" s="51">
        <v>4235</v>
      </c>
      <c r="Q55" s="51">
        <v>5572</v>
      </c>
      <c r="R55" s="51">
        <v>5461</v>
      </c>
      <c r="S55" s="51">
        <v>3956</v>
      </c>
    </row>
    <row r="56" spans="1:19" x14ac:dyDescent="0.2">
      <c r="A56" s="96"/>
      <c r="B56" s="99"/>
      <c r="C56" s="54" t="s">
        <v>46</v>
      </c>
      <c r="D56" s="50">
        <v>230</v>
      </c>
      <c r="E56" s="50">
        <v>782</v>
      </c>
      <c r="F56" s="50">
        <v>1490</v>
      </c>
      <c r="G56" s="50">
        <v>1460</v>
      </c>
      <c r="H56" s="50">
        <v>1128</v>
      </c>
      <c r="I56" s="50">
        <v>906</v>
      </c>
      <c r="J56" s="50">
        <v>619</v>
      </c>
      <c r="K56" s="50">
        <v>289</v>
      </c>
      <c r="L56" s="51">
        <v>179</v>
      </c>
      <c r="M56" s="51">
        <v>175</v>
      </c>
      <c r="N56" s="51">
        <v>336</v>
      </c>
      <c r="O56" s="51">
        <v>469</v>
      </c>
      <c r="P56" s="51">
        <v>620</v>
      </c>
      <c r="Q56" s="51">
        <v>880</v>
      </c>
      <c r="R56" s="51">
        <v>919</v>
      </c>
      <c r="S56" s="51">
        <v>731</v>
      </c>
    </row>
    <row r="57" spans="1:19" x14ac:dyDescent="0.2">
      <c r="A57" s="96"/>
      <c r="B57" s="99"/>
      <c r="C57" s="54" t="s">
        <v>47</v>
      </c>
      <c r="D57" s="50">
        <v>275</v>
      </c>
      <c r="E57" s="50">
        <v>870</v>
      </c>
      <c r="F57" s="50">
        <v>1536</v>
      </c>
      <c r="G57" s="50">
        <v>1406</v>
      </c>
      <c r="H57" s="50">
        <v>1155</v>
      </c>
      <c r="I57" s="50">
        <v>1606</v>
      </c>
      <c r="J57" s="50">
        <v>928</v>
      </c>
      <c r="K57" s="50">
        <v>444</v>
      </c>
      <c r="L57" s="51">
        <v>194</v>
      </c>
      <c r="M57" s="51">
        <v>243</v>
      </c>
      <c r="N57" s="51">
        <v>503</v>
      </c>
      <c r="O57" s="51">
        <v>681</v>
      </c>
      <c r="P57" s="51">
        <v>933</v>
      </c>
      <c r="Q57" s="51">
        <v>1172</v>
      </c>
      <c r="R57" s="51">
        <v>1076</v>
      </c>
      <c r="S57" s="51">
        <v>729</v>
      </c>
    </row>
    <row r="58" spans="1:19" x14ac:dyDescent="0.2">
      <c r="A58" s="96"/>
      <c r="B58" s="99"/>
      <c r="C58" s="54" t="s">
        <v>48</v>
      </c>
      <c r="D58" s="50">
        <v>348</v>
      </c>
      <c r="E58" s="50">
        <v>1091</v>
      </c>
      <c r="F58" s="50">
        <v>1722</v>
      </c>
      <c r="G58" s="50">
        <v>1630</v>
      </c>
      <c r="H58" s="50">
        <v>1571</v>
      </c>
      <c r="I58" s="50">
        <v>1515</v>
      </c>
      <c r="J58" s="50">
        <v>850</v>
      </c>
      <c r="K58" s="50">
        <v>441</v>
      </c>
      <c r="L58" s="51">
        <v>193</v>
      </c>
      <c r="M58" s="51">
        <v>216</v>
      </c>
      <c r="N58" s="51">
        <v>384</v>
      </c>
      <c r="O58" s="51">
        <v>497</v>
      </c>
      <c r="P58" s="51">
        <v>713</v>
      </c>
      <c r="Q58" s="51">
        <v>1010</v>
      </c>
      <c r="R58" s="51">
        <v>1009</v>
      </c>
      <c r="S58" s="51">
        <v>707</v>
      </c>
    </row>
    <row r="59" spans="1:19" x14ac:dyDescent="0.2">
      <c r="A59" s="96"/>
      <c r="B59" s="99"/>
      <c r="C59" s="54" t="s">
        <v>49</v>
      </c>
      <c r="D59" s="50">
        <v>795</v>
      </c>
      <c r="E59" s="50">
        <v>2019</v>
      </c>
      <c r="F59" s="50">
        <v>3038</v>
      </c>
      <c r="G59" s="50">
        <v>2914</v>
      </c>
      <c r="H59" s="50">
        <v>2737</v>
      </c>
      <c r="I59" s="50">
        <v>2514</v>
      </c>
      <c r="J59" s="50">
        <v>1504</v>
      </c>
      <c r="K59" s="50">
        <v>787</v>
      </c>
      <c r="L59" s="51">
        <v>343</v>
      </c>
      <c r="M59" s="51">
        <v>302</v>
      </c>
      <c r="N59" s="51">
        <v>571</v>
      </c>
      <c r="O59" s="51">
        <v>722</v>
      </c>
      <c r="P59" s="51">
        <v>955</v>
      </c>
      <c r="Q59" s="51">
        <v>1223</v>
      </c>
      <c r="R59" s="51">
        <v>1185</v>
      </c>
      <c r="S59" s="51">
        <v>854</v>
      </c>
    </row>
    <row r="60" spans="1:19" x14ac:dyDescent="0.2">
      <c r="A60" s="96"/>
      <c r="B60" s="99"/>
      <c r="C60" s="54" t="s">
        <v>50</v>
      </c>
      <c r="D60" s="50">
        <v>634</v>
      </c>
      <c r="E60" s="50">
        <v>1568</v>
      </c>
      <c r="F60" s="50">
        <v>2539</v>
      </c>
      <c r="G60" s="50">
        <v>2369</v>
      </c>
      <c r="H60" s="50">
        <v>2213</v>
      </c>
      <c r="I60" s="50">
        <v>1823</v>
      </c>
      <c r="J60" s="50">
        <v>1203</v>
      </c>
      <c r="K60" s="50">
        <v>693</v>
      </c>
      <c r="L60" s="51">
        <v>282</v>
      </c>
      <c r="M60" s="51">
        <v>254</v>
      </c>
      <c r="N60" s="51">
        <v>547</v>
      </c>
      <c r="O60" s="51">
        <v>598</v>
      </c>
      <c r="P60" s="51">
        <v>758</v>
      </c>
      <c r="Q60" s="51">
        <v>943</v>
      </c>
      <c r="R60" s="51">
        <v>915</v>
      </c>
      <c r="S60" s="51">
        <v>670</v>
      </c>
    </row>
    <row r="61" spans="1:19" x14ac:dyDescent="0.2">
      <c r="A61" s="97"/>
      <c r="B61" s="99"/>
      <c r="C61" s="54" t="s">
        <v>51</v>
      </c>
      <c r="D61" s="50">
        <v>68</v>
      </c>
      <c r="E61" s="50">
        <v>170</v>
      </c>
      <c r="F61" s="50">
        <v>275</v>
      </c>
      <c r="G61" s="50">
        <v>298</v>
      </c>
      <c r="H61" s="50">
        <v>287</v>
      </c>
      <c r="I61" s="50">
        <v>294</v>
      </c>
      <c r="J61" s="50">
        <v>219</v>
      </c>
      <c r="K61" s="50">
        <v>152</v>
      </c>
      <c r="L61" s="51">
        <v>51</v>
      </c>
      <c r="M61" s="51">
        <v>48</v>
      </c>
      <c r="N61" s="51">
        <v>132</v>
      </c>
      <c r="O61" s="51">
        <v>177</v>
      </c>
      <c r="P61" s="51">
        <v>256</v>
      </c>
      <c r="Q61" s="51">
        <v>344</v>
      </c>
      <c r="R61" s="51">
        <v>357</v>
      </c>
      <c r="S61" s="51">
        <v>265</v>
      </c>
    </row>
    <row r="62" spans="1:19" x14ac:dyDescent="0.2">
      <c r="A62" s="94" t="s">
        <v>59</v>
      </c>
      <c r="B62" s="94"/>
      <c r="C62" s="94"/>
      <c r="D62" s="50">
        <v>14258</v>
      </c>
      <c r="E62" s="50">
        <v>12469</v>
      </c>
      <c r="F62" s="50">
        <v>14146</v>
      </c>
      <c r="G62" s="50">
        <v>21921</v>
      </c>
      <c r="H62" s="50">
        <v>23349</v>
      </c>
      <c r="I62" s="50">
        <v>24684</v>
      </c>
      <c r="J62" s="50">
        <v>28611</v>
      </c>
      <c r="K62" s="50">
        <v>21465</v>
      </c>
      <c r="L62" s="51">
        <v>18591</v>
      </c>
      <c r="M62" s="51">
        <v>21056</v>
      </c>
      <c r="N62" s="51">
        <v>21465</v>
      </c>
      <c r="O62" s="51">
        <v>20646</v>
      </c>
      <c r="P62" s="51">
        <v>19172</v>
      </c>
      <c r="Q62" s="51">
        <v>19758</v>
      </c>
      <c r="R62" s="51">
        <v>19917</v>
      </c>
      <c r="S62" s="51">
        <v>19706</v>
      </c>
    </row>
    <row r="63" spans="1:19" x14ac:dyDescent="0.2">
      <c r="A63" s="94" t="s">
        <v>60</v>
      </c>
      <c r="B63" s="94"/>
      <c r="C63" s="105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</row>
    <row r="64" spans="1:19" ht="21.75" customHeight="1" x14ac:dyDescent="0.2">
      <c r="A64" s="95" t="s">
        <v>26</v>
      </c>
      <c r="B64" s="98" t="s">
        <v>61</v>
      </c>
      <c r="C64" s="106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</row>
    <row r="65" spans="1:19" ht="36.75" customHeight="1" x14ac:dyDescent="0.2">
      <c r="A65" s="96"/>
      <c r="B65" s="95" t="s">
        <v>26</v>
      </c>
      <c r="C65" s="54" t="s">
        <v>62</v>
      </c>
      <c r="D65" s="50">
        <v>9996</v>
      </c>
      <c r="E65" s="50">
        <v>7915</v>
      </c>
      <c r="F65" s="50">
        <v>7508</v>
      </c>
      <c r="G65" s="50">
        <v>8729</v>
      </c>
      <c r="H65" s="50">
        <v>9443</v>
      </c>
      <c r="I65" s="50">
        <v>10268</v>
      </c>
      <c r="J65" s="50">
        <v>12639</v>
      </c>
      <c r="K65" s="51">
        <v>17589</v>
      </c>
      <c r="L65" s="51">
        <v>15020</v>
      </c>
      <c r="M65" s="51">
        <v>6534</v>
      </c>
      <c r="N65" s="51">
        <v>10749</v>
      </c>
      <c r="O65" s="51">
        <v>9232</v>
      </c>
      <c r="P65" s="51">
        <v>8579</v>
      </c>
      <c r="Q65" s="51">
        <v>6041</v>
      </c>
      <c r="R65" s="55">
        <v>9593</v>
      </c>
      <c r="S65" s="55">
        <v>14902</v>
      </c>
    </row>
    <row r="66" spans="1:19" x14ac:dyDescent="0.2">
      <c r="A66" s="96"/>
      <c r="B66" s="97"/>
      <c r="C66" s="54" t="s">
        <v>63</v>
      </c>
      <c r="D66" s="50">
        <v>189</v>
      </c>
      <c r="E66" s="50">
        <v>130</v>
      </c>
      <c r="F66" s="50">
        <v>177</v>
      </c>
      <c r="G66" s="50">
        <v>180</v>
      </c>
      <c r="H66" s="50">
        <v>11</v>
      </c>
      <c r="I66" s="50">
        <v>308</v>
      </c>
      <c r="J66" s="50">
        <v>517</v>
      </c>
      <c r="K66" s="51">
        <v>1444</v>
      </c>
      <c r="L66" s="51">
        <v>633</v>
      </c>
      <c r="M66" s="51">
        <v>409</v>
      </c>
      <c r="N66" s="51">
        <v>938</v>
      </c>
      <c r="O66" s="51">
        <v>363</v>
      </c>
      <c r="P66" s="51">
        <v>347</v>
      </c>
      <c r="Q66" s="51">
        <v>353</v>
      </c>
      <c r="R66" s="55">
        <v>538</v>
      </c>
      <c r="S66" s="55">
        <v>560</v>
      </c>
    </row>
    <row r="67" spans="1:19" x14ac:dyDescent="0.2">
      <c r="A67" s="96"/>
      <c r="B67" s="94" t="s">
        <v>64</v>
      </c>
      <c r="C67" s="94"/>
      <c r="D67" s="50">
        <f t="shared" ref="D67:R67" si="0">D3/D66</f>
        <v>71.608465608465607</v>
      </c>
      <c r="E67" s="50">
        <f t="shared" si="0"/>
        <v>159.14615384615385</v>
      </c>
      <c r="F67" s="50">
        <f t="shared" si="0"/>
        <v>150.16384180790959</v>
      </c>
      <c r="G67" s="50">
        <f t="shared" si="0"/>
        <v>142.22222222222223</v>
      </c>
      <c r="H67" s="50">
        <f t="shared" si="0"/>
        <v>2053.4545454545455</v>
      </c>
      <c r="I67" s="50">
        <f t="shared" si="0"/>
        <v>60.743506493506494</v>
      </c>
      <c r="J67" s="50">
        <f t="shared" si="0"/>
        <v>22.83558994197292</v>
      </c>
      <c r="K67" s="51">
        <f t="shared" si="0"/>
        <v>4.9577562326869806</v>
      </c>
      <c r="L67" s="51">
        <f t="shared" si="0"/>
        <v>7.6271721958925749</v>
      </c>
      <c r="M67" s="51">
        <f t="shared" si="0"/>
        <v>23.256723716381419</v>
      </c>
      <c r="N67" s="51">
        <f t="shared" si="0"/>
        <v>11.59275053304904</v>
      </c>
      <c r="O67" s="51">
        <f t="shared" si="0"/>
        <v>30.487603305785125</v>
      </c>
      <c r="P67" s="51">
        <f t="shared" si="0"/>
        <v>37.680115273775215</v>
      </c>
      <c r="Q67" s="51">
        <f t="shared" si="0"/>
        <v>39.376770538243626</v>
      </c>
      <c r="R67" s="51">
        <f t="shared" si="0"/>
        <v>22.260223048327138</v>
      </c>
      <c r="S67" s="51">
        <v>16</v>
      </c>
    </row>
    <row r="68" spans="1:19" x14ac:dyDescent="0.2">
      <c r="A68" s="96"/>
      <c r="B68" s="105" t="s">
        <v>65</v>
      </c>
      <c r="C68" s="104"/>
      <c r="D68" s="50" t="s">
        <v>66</v>
      </c>
      <c r="E68" s="50" t="s">
        <v>66</v>
      </c>
      <c r="F68" s="50" t="s">
        <v>66</v>
      </c>
      <c r="G68" s="50" t="s">
        <v>66</v>
      </c>
      <c r="H68" s="50" t="s">
        <v>66</v>
      </c>
      <c r="I68" s="50">
        <v>1031</v>
      </c>
      <c r="J68" s="50">
        <v>1151</v>
      </c>
      <c r="K68" s="52">
        <v>858</v>
      </c>
      <c r="L68" s="52" t="s">
        <v>66</v>
      </c>
      <c r="M68" s="51" t="s">
        <v>66</v>
      </c>
      <c r="N68" s="52" t="s">
        <v>66</v>
      </c>
      <c r="O68" s="52">
        <v>313</v>
      </c>
      <c r="P68" s="52">
        <v>369</v>
      </c>
      <c r="Q68" s="52" t="s">
        <v>66</v>
      </c>
      <c r="R68" s="52" t="s">
        <v>66</v>
      </c>
      <c r="S68" s="52" t="s">
        <v>66</v>
      </c>
    </row>
    <row r="69" spans="1:19" x14ac:dyDescent="0.2">
      <c r="A69" s="96"/>
      <c r="B69" s="94" t="s">
        <v>67</v>
      </c>
      <c r="C69" s="9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</row>
    <row r="70" spans="1:19" x14ac:dyDescent="0.2">
      <c r="A70" s="96"/>
      <c r="B70" s="95" t="s">
        <v>26</v>
      </c>
      <c r="C70" s="54" t="s">
        <v>68</v>
      </c>
      <c r="D70" s="50" t="s">
        <v>66</v>
      </c>
      <c r="E70" s="50" t="s">
        <v>66</v>
      </c>
      <c r="F70" s="50" t="s">
        <v>66</v>
      </c>
      <c r="G70" s="50" t="s">
        <v>66</v>
      </c>
      <c r="H70" s="50" t="s">
        <v>66</v>
      </c>
      <c r="I70" s="50">
        <v>107</v>
      </c>
      <c r="J70" s="50">
        <v>118</v>
      </c>
      <c r="K70" s="52" t="s">
        <v>66</v>
      </c>
      <c r="L70" s="52" t="s">
        <v>66</v>
      </c>
      <c r="M70" s="52" t="s">
        <v>66</v>
      </c>
      <c r="N70" s="51" t="s">
        <v>66</v>
      </c>
      <c r="O70" s="51" t="s">
        <v>66</v>
      </c>
      <c r="P70" s="52" t="s">
        <v>66</v>
      </c>
      <c r="Q70" s="52" t="s">
        <v>66</v>
      </c>
      <c r="R70" s="52" t="s">
        <v>66</v>
      </c>
      <c r="S70" s="52" t="s">
        <v>66</v>
      </c>
    </row>
    <row r="71" spans="1:19" x14ac:dyDescent="0.2">
      <c r="A71" s="96"/>
      <c r="B71" s="96"/>
      <c r="C71" s="54" t="s">
        <v>69</v>
      </c>
      <c r="D71" s="50" t="s">
        <v>70</v>
      </c>
      <c r="E71" s="50" t="s">
        <v>70</v>
      </c>
      <c r="F71" s="50">
        <v>56</v>
      </c>
      <c r="G71" s="50">
        <v>191</v>
      </c>
      <c r="H71" s="50">
        <v>126</v>
      </c>
      <c r="I71" s="50">
        <v>165</v>
      </c>
      <c r="J71" s="50">
        <v>124</v>
      </c>
      <c r="K71" s="52">
        <v>125</v>
      </c>
      <c r="L71" s="52">
        <v>58</v>
      </c>
      <c r="M71" s="52">
        <v>56</v>
      </c>
      <c r="N71" s="52">
        <v>44</v>
      </c>
      <c r="O71" s="52">
        <v>26</v>
      </c>
      <c r="P71" s="52">
        <v>29</v>
      </c>
      <c r="Q71" s="52">
        <v>35</v>
      </c>
      <c r="R71" s="52">
        <v>54</v>
      </c>
      <c r="S71" s="52">
        <v>105</v>
      </c>
    </row>
    <row r="72" spans="1:19" x14ac:dyDescent="0.2">
      <c r="A72" s="97"/>
      <c r="B72" s="97"/>
      <c r="C72" s="54" t="s">
        <v>71</v>
      </c>
      <c r="D72" s="50" t="s">
        <v>70</v>
      </c>
      <c r="E72" s="50" t="s">
        <v>70</v>
      </c>
      <c r="F72" s="50">
        <v>14</v>
      </c>
      <c r="G72" s="50">
        <v>39</v>
      </c>
      <c r="H72" s="50">
        <v>37</v>
      </c>
      <c r="I72" s="50">
        <v>122</v>
      </c>
      <c r="J72" s="50">
        <v>4</v>
      </c>
      <c r="K72" s="52">
        <v>0</v>
      </c>
      <c r="L72" s="52">
        <v>0</v>
      </c>
      <c r="M72" s="52">
        <v>4</v>
      </c>
      <c r="N72" s="52">
        <v>2</v>
      </c>
      <c r="O72" s="53" t="s">
        <v>72</v>
      </c>
      <c r="P72" s="52">
        <v>15</v>
      </c>
      <c r="Q72" s="52">
        <v>22</v>
      </c>
      <c r="R72" s="52">
        <v>5</v>
      </c>
      <c r="S72" s="52">
        <v>67</v>
      </c>
    </row>
    <row r="73" spans="1:19" x14ac:dyDescent="0.2">
      <c r="A73" s="105" t="s">
        <v>73</v>
      </c>
      <c r="B73" s="103"/>
      <c r="C73" s="10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</row>
    <row r="74" spans="1:19" x14ac:dyDescent="0.2">
      <c r="A74" s="112"/>
      <c r="B74" s="106" t="s">
        <v>74</v>
      </c>
      <c r="C74" s="107"/>
      <c r="D74" s="50" t="s">
        <v>66</v>
      </c>
      <c r="E74" s="50" t="s">
        <v>66</v>
      </c>
      <c r="F74" s="50">
        <v>263</v>
      </c>
      <c r="G74" s="50">
        <v>276</v>
      </c>
      <c r="H74" s="50">
        <v>108</v>
      </c>
      <c r="I74" s="50">
        <v>522</v>
      </c>
      <c r="J74" s="50">
        <v>757</v>
      </c>
      <c r="K74" s="52">
        <v>712</v>
      </c>
      <c r="L74" s="52" t="s">
        <v>75</v>
      </c>
      <c r="M74" s="52">
        <v>492</v>
      </c>
      <c r="N74" s="52">
        <v>455</v>
      </c>
      <c r="O74" s="52">
        <v>397</v>
      </c>
      <c r="P74" s="52">
        <v>399</v>
      </c>
      <c r="Q74" s="52">
        <v>372</v>
      </c>
      <c r="R74" s="52" t="s">
        <v>66</v>
      </c>
      <c r="S74" s="52" t="s">
        <v>66</v>
      </c>
    </row>
    <row r="75" spans="1:19" x14ac:dyDescent="0.2">
      <c r="A75" s="113"/>
      <c r="B75" s="106" t="s">
        <v>76</v>
      </c>
      <c r="C75" s="107"/>
      <c r="D75" s="50" t="s">
        <v>70</v>
      </c>
      <c r="E75" s="50" t="s">
        <v>70</v>
      </c>
      <c r="F75" s="50" t="s">
        <v>70</v>
      </c>
      <c r="G75" s="50">
        <v>18</v>
      </c>
      <c r="H75" s="50">
        <v>31</v>
      </c>
      <c r="I75" s="50">
        <v>135</v>
      </c>
      <c r="J75" s="50">
        <v>298</v>
      </c>
      <c r="K75" s="52">
        <v>321</v>
      </c>
      <c r="L75" s="52" t="s">
        <v>75</v>
      </c>
      <c r="M75" s="52" t="s">
        <v>75</v>
      </c>
      <c r="N75" s="52">
        <v>89</v>
      </c>
      <c r="O75" s="52" t="s">
        <v>66</v>
      </c>
      <c r="P75" s="52" t="s">
        <v>66</v>
      </c>
      <c r="Q75" s="52" t="s">
        <v>66</v>
      </c>
      <c r="R75" s="52" t="s">
        <v>66</v>
      </c>
      <c r="S75" s="52" t="s">
        <v>66</v>
      </c>
    </row>
    <row r="76" spans="1:19" x14ac:dyDescent="0.2">
      <c r="A76" s="98" t="s">
        <v>77</v>
      </c>
      <c r="B76" s="98"/>
      <c r="C76" s="98"/>
      <c r="D76" s="50" t="s">
        <v>70</v>
      </c>
      <c r="E76" s="50" t="s">
        <v>70</v>
      </c>
      <c r="F76" s="50" t="s">
        <v>70</v>
      </c>
      <c r="G76" s="50">
        <v>276</v>
      </c>
      <c r="H76" s="50">
        <v>93</v>
      </c>
      <c r="I76" s="50">
        <v>552</v>
      </c>
      <c r="J76" s="50">
        <v>757</v>
      </c>
      <c r="K76" s="52" t="s">
        <v>75</v>
      </c>
      <c r="L76" s="52" t="s">
        <v>75</v>
      </c>
      <c r="M76" s="51">
        <v>6770</v>
      </c>
      <c r="N76" s="51">
        <v>7419</v>
      </c>
      <c r="O76" s="51">
        <v>3291</v>
      </c>
      <c r="P76" s="51">
        <v>3560</v>
      </c>
      <c r="Q76" s="51">
        <v>3861</v>
      </c>
      <c r="R76" s="51">
        <v>3936</v>
      </c>
      <c r="S76" s="51">
        <v>4085</v>
      </c>
    </row>
    <row r="77" spans="1:19" x14ac:dyDescent="0.2">
      <c r="A77" s="94" t="s">
        <v>78</v>
      </c>
      <c r="B77" s="94"/>
      <c r="C77" s="9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</row>
    <row r="78" spans="1:19" x14ac:dyDescent="0.2">
      <c r="A78" s="95" t="s">
        <v>26</v>
      </c>
      <c r="B78" s="94" t="s">
        <v>79</v>
      </c>
      <c r="C78" s="94"/>
      <c r="D78" s="50">
        <v>285</v>
      </c>
      <c r="E78" s="50">
        <v>397</v>
      </c>
      <c r="F78" s="50">
        <v>472</v>
      </c>
      <c r="G78" s="50">
        <v>570</v>
      </c>
      <c r="H78" s="50">
        <v>601</v>
      </c>
      <c r="I78" s="50">
        <v>475</v>
      </c>
      <c r="J78" s="50">
        <v>363</v>
      </c>
      <c r="K78" s="51">
        <v>323</v>
      </c>
      <c r="L78" s="51">
        <v>316</v>
      </c>
      <c r="M78" s="51">
        <v>548</v>
      </c>
      <c r="N78" s="52">
        <v>624</v>
      </c>
      <c r="O78" s="52">
        <v>825</v>
      </c>
      <c r="P78" s="52">
        <v>900</v>
      </c>
      <c r="Q78" s="52">
        <v>898</v>
      </c>
      <c r="R78" s="52">
        <v>931</v>
      </c>
      <c r="S78" s="52">
        <v>768</v>
      </c>
    </row>
    <row r="79" spans="1:19" x14ac:dyDescent="0.2">
      <c r="A79" s="96"/>
      <c r="B79" s="94" t="s">
        <v>80</v>
      </c>
      <c r="C79" s="94"/>
      <c r="D79" s="50" t="s">
        <v>75</v>
      </c>
      <c r="E79" s="50">
        <v>241</v>
      </c>
      <c r="F79" s="50">
        <v>174</v>
      </c>
      <c r="G79" s="50">
        <v>203</v>
      </c>
      <c r="H79" s="50">
        <v>165</v>
      </c>
      <c r="I79" s="50">
        <v>196</v>
      </c>
      <c r="J79" s="50">
        <v>158</v>
      </c>
      <c r="K79" s="52">
        <v>98</v>
      </c>
      <c r="L79" s="52">
        <v>80</v>
      </c>
      <c r="M79" s="51">
        <v>156</v>
      </c>
      <c r="N79" s="52">
        <v>93</v>
      </c>
      <c r="O79" s="52">
        <v>137</v>
      </c>
      <c r="P79" s="52">
        <v>200</v>
      </c>
      <c r="Q79" s="52">
        <v>227</v>
      </c>
      <c r="R79" s="52">
        <v>219</v>
      </c>
      <c r="S79" s="52">
        <v>179</v>
      </c>
    </row>
    <row r="80" spans="1:19" x14ac:dyDescent="0.2">
      <c r="A80" s="96"/>
      <c r="B80" s="94" t="s">
        <v>81</v>
      </c>
      <c r="C80" s="94"/>
      <c r="D80" s="50">
        <v>271</v>
      </c>
      <c r="E80" s="50">
        <v>297</v>
      </c>
      <c r="F80" s="50">
        <v>533</v>
      </c>
      <c r="G80" s="50">
        <v>438</v>
      </c>
      <c r="H80" s="50">
        <v>523</v>
      </c>
      <c r="I80" s="50">
        <v>439</v>
      </c>
      <c r="J80" s="50">
        <v>622</v>
      </c>
      <c r="K80" s="52">
        <v>566</v>
      </c>
      <c r="L80" s="52">
        <v>554</v>
      </c>
      <c r="M80" s="52">
        <v>464</v>
      </c>
      <c r="N80" s="52">
        <v>744</v>
      </c>
      <c r="O80" s="52">
        <v>846</v>
      </c>
      <c r="P80" s="52">
        <v>764</v>
      </c>
      <c r="Q80" s="52">
        <v>512</v>
      </c>
      <c r="R80" s="52">
        <v>465</v>
      </c>
      <c r="S80" s="52">
        <v>677</v>
      </c>
    </row>
    <row r="81" spans="1:19" x14ac:dyDescent="0.2">
      <c r="A81" s="97"/>
      <c r="B81" s="94" t="s">
        <v>82</v>
      </c>
      <c r="C81" s="94"/>
      <c r="D81" s="50">
        <v>67</v>
      </c>
      <c r="E81" s="50">
        <v>113</v>
      </c>
      <c r="F81" s="50">
        <v>151</v>
      </c>
      <c r="G81" s="50">
        <v>173</v>
      </c>
      <c r="H81" s="50">
        <v>255</v>
      </c>
      <c r="I81" s="50">
        <v>306</v>
      </c>
      <c r="J81" s="50">
        <v>289</v>
      </c>
      <c r="K81" s="52">
        <v>244</v>
      </c>
      <c r="L81" s="52">
        <v>240</v>
      </c>
      <c r="M81" s="52">
        <v>279</v>
      </c>
      <c r="N81" s="52">
        <v>320</v>
      </c>
      <c r="O81" s="52">
        <v>539</v>
      </c>
      <c r="P81" s="52">
        <v>465</v>
      </c>
      <c r="Q81" s="52">
        <v>564</v>
      </c>
      <c r="R81" s="52">
        <v>651</v>
      </c>
      <c r="S81" s="52">
        <v>780</v>
      </c>
    </row>
    <row r="82" spans="1:19" x14ac:dyDescent="0.2">
      <c r="A82" s="111" t="s">
        <v>83</v>
      </c>
      <c r="B82" s="111"/>
      <c r="C82" s="111"/>
      <c r="D82" s="50"/>
      <c r="E82" s="50"/>
      <c r="F82" s="50">
        <v>75</v>
      </c>
      <c r="G82" s="50">
        <v>49</v>
      </c>
      <c r="H82" s="50">
        <v>20</v>
      </c>
      <c r="I82" s="50">
        <v>9</v>
      </c>
      <c r="J82" s="50">
        <v>4</v>
      </c>
      <c r="K82" s="52">
        <v>7</v>
      </c>
      <c r="L82" s="52">
        <v>6</v>
      </c>
      <c r="M82" s="52">
        <v>17</v>
      </c>
      <c r="N82" s="52">
        <v>7</v>
      </c>
      <c r="O82" s="52">
        <v>19</v>
      </c>
      <c r="P82" s="52">
        <v>41</v>
      </c>
      <c r="Q82" s="52">
        <v>22</v>
      </c>
      <c r="R82" s="52">
        <v>32</v>
      </c>
      <c r="S82" s="52">
        <v>16</v>
      </c>
    </row>
    <row r="83" spans="1:19" ht="12.75" customHeight="1" x14ac:dyDescent="0.2">
      <c r="A83" s="17"/>
      <c r="B83" s="17"/>
      <c r="C83" s="17"/>
      <c r="D83" s="18"/>
      <c r="E83" s="18"/>
      <c r="F83" s="18"/>
      <c r="G83" s="18"/>
      <c r="H83" s="18"/>
      <c r="I83" s="18"/>
      <c r="J83" s="18"/>
      <c r="M83" s="19"/>
    </row>
    <row r="84" spans="1:19" x14ac:dyDescent="0.2">
      <c r="A84" s="21"/>
      <c r="B84" s="21"/>
      <c r="C84" s="21"/>
      <c r="D84" s="22"/>
      <c r="E84" s="22"/>
      <c r="F84" s="22"/>
      <c r="G84" s="22"/>
      <c r="H84" s="22"/>
      <c r="I84" s="22"/>
      <c r="J84" s="22"/>
    </row>
    <row r="85" spans="1:19" x14ac:dyDescent="0.2">
      <c r="A85" s="23" t="s">
        <v>70</v>
      </c>
      <c r="B85" s="21" t="s">
        <v>84</v>
      </c>
      <c r="C85" s="21"/>
      <c r="D85" s="22"/>
      <c r="E85" s="22"/>
      <c r="F85" s="22"/>
      <c r="G85" s="22"/>
      <c r="H85" s="22"/>
      <c r="I85" s="22"/>
      <c r="J85" s="22"/>
    </row>
    <row r="86" spans="1:19" x14ac:dyDescent="0.2">
      <c r="A86" s="23" t="s">
        <v>66</v>
      </c>
      <c r="B86" s="24" t="s">
        <v>85</v>
      </c>
      <c r="C86" s="21"/>
      <c r="D86" s="22"/>
      <c r="E86" s="22"/>
      <c r="F86" s="22"/>
      <c r="G86" s="22"/>
      <c r="H86" s="22"/>
      <c r="I86" s="22"/>
      <c r="J86" s="22"/>
    </row>
    <row r="87" spans="1:19" ht="39" customHeight="1" x14ac:dyDescent="0.2">
      <c r="A87" s="23" t="s">
        <v>86</v>
      </c>
      <c r="B87" s="108" t="s">
        <v>87</v>
      </c>
      <c r="C87" s="110"/>
      <c r="D87" s="22"/>
      <c r="E87" s="22"/>
      <c r="F87" s="22"/>
      <c r="G87" s="22"/>
      <c r="H87" s="22"/>
      <c r="I87" s="22"/>
      <c r="J87" s="22"/>
    </row>
    <row r="88" spans="1:19" ht="39" customHeight="1" x14ac:dyDescent="0.2">
      <c r="A88" s="23" t="s">
        <v>88</v>
      </c>
      <c r="B88" s="108" t="s">
        <v>89</v>
      </c>
      <c r="C88" s="109"/>
      <c r="D88" s="22"/>
      <c r="E88" s="22"/>
      <c r="F88" s="22"/>
      <c r="G88" s="22"/>
      <c r="H88" s="22"/>
      <c r="I88" s="22"/>
      <c r="J88" s="22"/>
    </row>
    <row r="89" spans="1:19" x14ac:dyDescent="0.2">
      <c r="A89" s="24"/>
      <c r="B89" s="23"/>
      <c r="C89" s="21"/>
      <c r="D89" s="22"/>
      <c r="E89" s="22"/>
      <c r="F89" s="22"/>
      <c r="G89" s="22"/>
      <c r="H89" s="22"/>
      <c r="I89" s="22"/>
      <c r="J89" s="22"/>
    </row>
    <row r="90" spans="1:19" x14ac:dyDescent="0.2">
      <c r="A90" s="23"/>
      <c r="B90" s="23"/>
      <c r="C90" s="21"/>
      <c r="D90" s="22"/>
      <c r="E90" s="22"/>
      <c r="F90" s="22"/>
      <c r="G90" s="22"/>
      <c r="H90" s="22"/>
      <c r="I90" s="22"/>
      <c r="J90" s="22"/>
    </row>
    <row r="91" spans="1:19" x14ac:dyDescent="0.2">
      <c r="A91" s="23"/>
      <c r="B91" s="23"/>
      <c r="C91" s="21"/>
      <c r="D91" s="22"/>
      <c r="E91" s="22"/>
      <c r="F91" s="22"/>
      <c r="G91" s="22"/>
      <c r="H91" s="22"/>
      <c r="I91" s="22"/>
      <c r="J91" s="22"/>
    </row>
    <row r="92" spans="1:19" x14ac:dyDescent="0.2">
      <c r="A92" s="23"/>
      <c r="B92" s="23"/>
      <c r="C92" s="21"/>
      <c r="D92" s="22"/>
      <c r="E92" s="22"/>
      <c r="F92" s="22"/>
      <c r="G92" s="22"/>
      <c r="H92" s="22"/>
      <c r="I92" s="22"/>
      <c r="J92" s="22"/>
    </row>
    <row r="93" spans="1:19" x14ac:dyDescent="0.2">
      <c r="A93" s="23"/>
      <c r="B93" s="24"/>
      <c r="C93" s="21"/>
      <c r="D93" s="22"/>
      <c r="E93" s="22"/>
      <c r="F93" s="22"/>
      <c r="G93" s="22"/>
      <c r="H93" s="22"/>
      <c r="I93" s="22"/>
      <c r="J93" s="22"/>
    </row>
    <row r="94" spans="1:19" x14ac:dyDescent="0.2">
      <c r="A94" s="23"/>
      <c r="B94" s="23"/>
      <c r="C94" s="21"/>
      <c r="D94" s="22"/>
      <c r="E94" s="22"/>
      <c r="F94" s="22"/>
      <c r="G94" s="22"/>
      <c r="H94" s="22"/>
      <c r="I94" s="22"/>
      <c r="J94" s="22"/>
    </row>
    <row r="95" spans="1:19" x14ac:dyDescent="0.2">
      <c r="A95" s="23"/>
      <c r="B95" s="23"/>
      <c r="C95" s="21"/>
      <c r="D95" s="22"/>
      <c r="E95" s="22"/>
      <c r="F95" s="22"/>
      <c r="G95" s="22"/>
      <c r="H95" s="22"/>
      <c r="I95" s="22"/>
      <c r="J95" s="22"/>
    </row>
    <row r="96" spans="1:19" x14ac:dyDescent="0.2">
      <c r="A96" s="23"/>
      <c r="B96" s="23"/>
      <c r="C96" s="21"/>
      <c r="D96" s="22"/>
      <c r="E96" s="22"/>
      <c r="F96" s="22"/>
      <c r="G96" s="22"/>
      <c r="H96" s="22"/>
      <c r="I96" s="22"/>
      <c r="J96" s="22"/>
    </row>
    <row r="97" spans="1:10" x14ac:dyDescent="0.2">
      <c r="A97" s="23"/>
      <c r="B97" s="23"/>
      <c r="C97" s="21"/>
      <c r="D97" s="22"/>
      <c r="E97" s="22"/>
      <c r="F97" s="22"/>
      <c r="G97" s="22"/>
      <c r="H97" s="22"/>
      <c r="I97" s="22"/>
      <c r="J97" s="22"/>
    </row>
    <row r="98" spans="1:10" x14ac:dyDescent="0.2">
      <c r="A98" s="21"/>
      <c r="B98" s="21"/>
      <c r="C98" s="21"/>
      <c r="D98" s="22"/>
      <c r="E98" s="22"/>
      <c r="F98" s="22"/>
      <c r="G98" s="22"/>
      <c r="H98" s="22"/>
      <c r="I98" s="22"/>
      <c r="J98" s="22"/>
    </row>
    <row r="99" spans="1:10" x14ac:dyDescent="0.2">
      <c r="A99" s="23"/>
      <c r="B99" s="21"/>
      <c r="C99" s="21"/>
      <c r="D99" s="22"/>
      <c r="E99" s="22"/>
      <c r="F99" s="22"/>
      <c r="G99" s="22"/>
      <c r="H99" s="22"/>
      <c r="I99" s="22"/>
      <c r="J99" s="22"/>
    </row>
    <row r="100" spans="1:10" x14ac:dyDescent="0.2">
      <c r="A100" s="23"/>
      <c r="B100" s="23"/>
      <c r="C100" s="21"/>
      <c r="D100" s="22"/>
      <c r="E100" s="22"/>
      <c r="F100" s="22"/>
      <c r="G100" s="22"/>
      <c r="H100" s="22"/>
      <c r="I100" s="22"/>
      <c r="J100" s="22"/>
    </row>
    <row r="101" spans="1:10" x14ac:dyDescent="0.2">
      <c r="A101" s="23"/>
      <c r="B101" s="23"/>
      <c r="C101" s="21"/>
      <c r="D101" s="22"/>
      <c r="E101" s="22"/>
      <c r="F101" s="22"/>
      <c r="G101" s="22"/>
      <c r="H101" s="22"/>
      <c r="I101" s="22"/>
      <c r="J101" s="22"/>
    </row>
    <row r="102" spans="1:10" x14ac:dyDescent="0.2">
      <c r="A102" s="23"/>
      <c r="B102" s="23"/>
      <c r="C102" s="25"/>
      <c r="D102" s="22"/>
      <c r="E102" s="22"/>
      <c r="F102" s="22"/>
      <c r="G102" s="22"/>
      <c r="H102" s="22"/>
      <c r="I102" s="22"/>
      <c r="J102" s="22"/>
    </row>
    <row r="103" spans="1:10" x14ac:dyDescent="0.2">
      <c r="A103" s="23"/>
      <c r="B103" s="23"/>
      <c r="C103" s="25"/>
      <c r="D103" s="22"/>
      <c r="E103" s="22"/>
      <c r="F103" s="22"/>
      <c r="G103" s="22"/>
      <c r="H103" s="22"/>
      <c r="I103" s="22"/>
      <c r="J103" s="22"/>
    </row>
    <row r="104" spans="1:10" x14ac:dyDescent="0.2">
      <c r="A104" s="23"/>
      <c r="B104" s="23"/>
      <c r="C104" s="25"/>
      <c r="D104" s="22"/>
      <c r="E104" s="22"/>
      <c r="F104" s="22"/>
      <c r="G104" s="22"/>
      <c r="H104" s="22"/>
      <c r="I104" s="22"/>
      <c r="J104" s="22"/>
    </row>
    <row r="105" spans="1:10" x14ac:dyDescent="0.2">
      <c r="A105" s="23"/>
      <c r="B105" s="21"/>
      <c r="C105" s="21"/>
      <c r="D105" s="22"/>
      <c r="E105" s="22"/>
      <c r="F105" s="22"/>
      <c r="G105" s="22"/>
      <c r="H105" s="22"/>
      <c r="I105" s="22"/>
      <c r="J105" s="22"/>
    </row>
    <row r="106" spans="1:10" x14ac:dyDescent="0.2">
      <c r="A106" s="23"/>
      <c r="B106" s="23"/>
      <c r="C106" s="21"/>
      <c r="D106" s="22"/>
      <c r="E106" s="22"/>
      <c r="F106" s="22"/>
      <c r="G106" s="22"/>
      <c r="H106" s="22"/>
      <c r="I106" s="22"/>
      <c r="J106" s="22"/>
    </row>
    <row r="107" spans="1:10" x14ac:dyDescent="0.2">
      <c r="A107" s="23"/>
      <c r="B107" s="23"/>
      <c r="C107" s="21"/>
      <c r="D107" s="22"/>
      <c r="E107" s="22"/>
      <c r="F107" s="22"/>
      <c r="G107" s="22"/>
      <c r="H107" s="22"/>
      <c r="I107" s="22"/>
      <c r="J107" s="22"/>
    </row>
    <row r="108" spans="1:10" x14ac:dyDescent="0.2">
      <c r="A108" s="23"/>
      <c r="B108" s="23"/>
      <c r="C108" s="25"/>
      <c r="D108" s="22"/>
      <c r="E108" s="22"/>
      <c r="F108" s="22"/>
      <c r="G108" s="22"/>
      <c r="H108" s="22"/>
      <c r="I108" s="22"/>
      <c r="J108" s="22"/>
    </row>
    <row r="109" spans="1:10" x14ac:dyDescent="0.2">
      <c r="A109" s="23"/>
      <c r="B109" s="23"/>
      <c r="C109" s="25"/>
      <c r="D109" s="22"/>
      <c r="E109" s="22"/>
      <c r="F109" s="22"/>
      <c r="G109" s="22"/>
      <c r="H109" s="22"/>
      <c r="I109" s="22"/>
      <c r="J109" s="22"/>
    </row>
    <row r="110" spans="1:10" x14ac:dyDescent="0.2">
      <c r="A110" s="23"/>
      <c r="B110" s="23"/>
      <c r="C110" s="25"/>
      <c r="D110" s="22"/>
      <c r="E110" s="22"/>
      <c r="F110" s="22"/>
      <c r="G110" s="22"/>
      <c r="H110" s="22"/>
      <c r="I110" s="22"/>
      <c r="J110" s="22"/>
    </row>
  </sheetData>
  <mergeCells count="65">
    <mergeCell ref="D2:S2"/>
    <mergeCell ref="D33:S33"/>
    <mergeCell ref="D22:S22"/>
    <mergeCell ref="D16:S16"/>
    <mergeCell ref="D10:S10"/>
    <mergeCell ref="D4:S4"/>
    <mergeCell ref="D77:S77"/>
    <mergeCell ref="D73:S73"/>
    <mergeCell ref="D69:S69"/>
    <mergeCell ref="D63:S64"/>
    <mergeCell ref="D53:S53"/>
    <mergeCell ref="D50:S50"/>
    <mergeCell ref="D44:S44"/>
    <mergeCell ref="D41:S41"/>
    <mergeCell ref="D35:S35"/>
    <mergeCell ref="A73:C73"/>
    <mergeCell ref="A34:A61"/>
    <mergeCell ref="B53:C53"/>
    <mergeCell ref="B67:C67"/>
    <mergeCell ref="A63:C63"/>
    <mergeCell ref="A64:A72"/>
    <mergeCell ref="B64:C64"/>
    <mergeCell ref="B65:B66"/>
    <mergeCell ref="B68:C68"/>
    <mergeCell ref="B69:C69"/>
    <mergeCell ref="B70:B72"/>
    <mergeCell ref="A62:C62"/>
    <mergeCell ref="B74:C74"/>
    <mergeCell ref="B88:C88"/>
    <mergeCell ref="A76:C76"/>
    <mergeCell ref="A77:C77"/>
    <mergeCell ref="A78:A81"/>
    <mergeCell ref="B78:C78"/>
    <mergeCell ref="B79:C79"/>
    <mergeCell ref="B87:C87"/>
    <mergeCell ref="B80:C80"/>
    <mergeCell ref="B81:C81"/>
    <mergeCell ref="A82:C82"/>
    <mergeCell ref="B75:C75"/>
    <mergeCell ref="A74:A75"/>
    <mergeCell ref="A32:C32"/>
    <mergeCell ref="B34:C34"/>
    <mergeCell ref="B35:C35"/>
    <mergeCell ref="B23:B30"/>
    <mergeCell ref="B41:C41"/>
    <mergeCell ref="A33:C33"/>
    <mergeCell ref="A31:C31"/>
    <mergeCell ref="B36:B40"/>
    <mergeCell ref="B51:B52"/>
    <mergeCell ref="B45:B49"/>
    <mergeCell ref="B54:B61"/>
    <mergeCell ref="B42:B43"/>
    <mergeCell ref="B44:C44"/>
    <mergeCell ref="B50:C50"/>
    <mergeCell ref="A1:C1"/>
    <mergeCell ref="A2:C2"/>
    <mergeCell ref="A3:A30"/>
    <mergeCell ref="B3:C3"/>
    <mergeCell ref="B4:C4"/>
    <mergeCell ref="B11:B15"/>
    <mergeCell ref="B10:C10"/>
    <mergeCell ref="B5:B9"/>
    <mergeCell ref="B16:C16"/>
    <mergeCell ref="B17:B21"/>
    <mergeCell ref="B22:C22"/>
  </mergeCells>
  <phoneticPr fontId="1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63" orientation="landscape" r:id="rId1"/>
  <headerFooter alignWithMargins="0">
    <oddFooter>&amp;L&amp;"Arial CE,Kursywa"&amp;8Referat Badań i Analiz Społeczno-Gospodarczych, WPG, UMG&amp;C&amp;"Arial CE,Kursywa"&amp;8"Gdańsk w liczbach - rynek pracy"&amp;R&amp;"Arial CE,Kursywa"&amp;8www.gdansk.pl/gdanskwliczbach</oddFooter>
  </headerFooter>
  <rowBreaks count="2" manualBreakCount="2">
    <brk id="32" max="16383" man="1"/>
    <brk id="62" max="16383" man="1"/>
  </rowBreaks>
  <ignoredErrors>
    <ignoredError sqref="R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Rynek pracy 2000-2016</vt:lpstr>
      <vt:lpstr>Bezrobocie 2000-2015</vt:lpstr>
      <vt:lpstr>'Rynek pracy 2000-2016'!Obszar_wydruku</vt:lpstr>
      <vt:lpstr>'Bezrobocie 2000-2015'!Tytuły_wydruku</vt:lpstr>
    </vt:vector>
  </TitlesOfParts>
  <Company>UMGDANSK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2016-09-06T07:09:13Z</cp:lastPrinted>
  <dcterms:created xsi:type="dcterms:W3CDTF">2003-12-12T10:21:54Z</dcterms:created>
  <dcterms:modified xsi:type="dcterms:W3CDTF">2017-06-13T11:28:18Z</dcterms:modified>
</cp:coreProperties>
</file>