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wyniki egzaminów" sheetId="2" r:id="rId1"/>
  </sheets>
  <calcPr calcId="152511"/>
</workbook>
</file>

<file path=xl/calcChain.xml><?xml version="1.0" encoding="utf-8"?>
<calcChain xmlns="http://schemas.openxmlformats.org/spreadsheetml/2006/main">
  <c r="F62" i="2" l="1"/>
  <c r="F56" i="2"/>
  <c r="F54" i="2"/>
  <c r="E62" i="2" l="1"/>
  <c r="E60" i="2"/>
  <c r="E56" i="2"/>
  <c r="E54" i="2"/>
  <c r="D64" i="2"/>
  <c r="D62" i="2"/>
  <c r="D60" i="2"/>
  <c r="D9" i="2" l="1"/>
  <c r="D8" i="2"/>
  <c r="C9" i="2"/>
</calcChain>
</file>

<file path=xl/sharedStrings.xml><?xml version="1.0" encoding="utf-8"?>
<sst xmlns="http://schemas.openxmlformats.org/spreadsheetml/2006/main" count="113" uniqueCount="41">
  <si>
    <t>część humanistyczna</t>
  </si>
  <si>
    <t>język angielski</t>
  </si>
  <si>
    <t>zdawalność</t>
  </si>
  <si>
    <t>matematyka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</si>
  <si>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</si>
  <si>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</si>
  <si>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</si>
  <si>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</si>
  <si>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</si>
  <si>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</si>
  <si>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</si>
  <si>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</si>
  <si>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wyszczególnienie</t>
  </si>
  <si>
    <t>wynik średni</t>
  </si>
  <si>
    <t>czytanie</t>
  </si>
  <si>
    <t>pisanie</t>
  </si>
  <si>
    <t>rozumowanie</t>
  </si>
  <si>
    <t>korzystanie z informacji</t>
  </si>
  <si>
    <t>wykorzystywanie wiedzy w praktyce</t>
  </si>
  <si>
    <t>j. polski</t>
  </si>
  <si>
    <t>j. angielski</t>
  </si>
  <si>
    <t>j. niemiecki</t>
  </si>
  <si>
    <t>Polska</t>
  </si>
  <si>
    <t>woj. pomorskie</t>
  </si>
  <si>
    <t>Gdańsk</t>
  </si>
  <si>
    <t>historia i WOS</t>
  </si>
  <si>
    <t>część matematyczno-przyrodnicza</t>
  </si>
  <si>
    <t>p. przyrodnicze</t>
  </si>
  <si>
    <t>p. podstawowy</t>
  </si>
  <si>
    <t>p.rozszerzony</t>
  </si>
  <si>
    <t>miasta powyżej 100 tys. mieszk.</t>
  </si>
  <si>
    <t>stara formuła</t>
  </si>
  <si>
    <t>nowa formuła</t>
  </si>
  <si>
    <t>wynik średni - stara formuła:</t>
  </si>
  <si>
    <t>wynik średni - nowa formuła:</t>
  </si>
  <si>
    <t>* zdający po raz pierwszy, którzy przystąpili do wszystkich egzaminów obowiązkowych</t>
  </si>
  <si>
    <t>Sprawdzian w klasie VI szkoły podstawowej - zestaw standardowy</t>
  </si>
  <si>
    <t>Egzamin gimnazjalny - zestaw standardowy</t>
  </si>
  <si>
    <t>Egzamin maturalny - zestaw standardowy*</t>
  </si>
  <si>
    <t>Źródło: Informacja o stanie realizacji zadań oświatowych w Gminie Miasta Gdańska, Informator o sytuacji-społeczno gospodarczej Gdańska, dane Okręgowej Komisji Edukacyjnej w Gdańsku</t>
  </si>
  <si>
    <r>
      <rPr>
        <b/>
        <sz val="16"/>
        <color theme="1"/>
        <rFont val="Calibri"/>
        <family val="2"/>
        <charset val="238"/>
        <scheme val="minor"/>
      </rPr>
      <t>Wyniki egzaminów Gdańskich uczniów na różnych poziomach edukacji.</t>
    </r>
    <r>
      <rPr>
        <sz val="11"/>
        <color theme="1"/>
        <rFont val="Calibri"/>
        <family val="2"/>
        <scheme val="minor"/>
      </rPr>
      <t xml:space="preserve">
Prezentowana wartość to % średniej liczby zdobytych przez uczniów punktów w stosunku do maksymalnej możliwej liczby punktów do zdobycia dla poszczególnych egzaminów.
Wyniki egzaminów - ze względu na zmienną trudność - nie powinny być porównywane rok do roku.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</si>
</sst>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8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/>
    <xf numFmtId="0" fontId="0" fillId="0" borderId="5" xfId="0" applyBorder="1"/>
    <xf numFmtId="0" fontId="0" fillId="0" borderId="5" xfId="0" applyBorder="1" applyAlignment="1">
      <alignment vertical="center"/>
    </xf>
    <xf numFmtId="0" fontId="4" fillId="0" borderId="5" xfId="0" applyFont="1" applyBorder="1"/>
    <xf numFmtId="0" fontId="0" fillId="0" borderId="6" xfId="0" applyBorder="1"/>
    <xf numFmtId="0" fontId="0" fillId="0" borderId="0" xfId="0" applyBorder="1"/>
    <xf numFmtId="0" fontId="0" fillId="0" borderId="1" xfId="0" applyBorder="1"/>
    <xf numFmtId="9" fontId="0" fillId="0" borderId="6" xfId="0" applyNumberFormat="1" applyBorder="1"/>
    <xf numFmtId="9" fontId="0" fillId="0" borderId="0" xfId="0" applyNumberFormat="1" applyBorder="1"/>
    <xf numFmtId="9" fontId="0" fillId="0" borderId="1" xfId="0" applyNumberFormat="1" applyBorder="1"/>
    <xf numFmtId="9" fontId="0" fillId="0" borderId="5" xfId="0" applyNumberFormat="1" applyBorder="1"/>
    <xf numFmtId="9" fontId="4" fillId="0" borderId="5" xfId="0" applyNumberFormat="1" applyFont="1" applyBorder="1"/>
    <xf numFmtId="9" fontId="0" fillId="0" borderId="5" xfId="1" applyNumberFormat="1" applyFont="1" applyBorder="1"/>
    <xf numFmtId="9" fontId="4" fillId="0" borderId="5" xfId="1" applyNumberFormat="1" applyFont="1" applyBorder="1"/>
    <xf numFmtId="164" fontId="0" fillId="0" borderId="0" xfId="1" applyNumberFormat="1" applyFont="1"/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5" xfId="0" applyFont="1" applyBorder="1" applyAlignment="1"/>
    <xf numFmtId="0" fontId="4" fillId="0" borderId="0" xfId="0" applyFont="1"/>
    <xf numFmtId="0" fontId="0" fillId="0" borderId="6" xfId="0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/>
    <xf numFmtId="0" fontId="5" fillId="0" borderId="0" xfId="0" applyFont="1"/>
    <xf numFmtId="0" fontId="0" fillId="3" borderId="6" xfId="0" applyFill="1" applyBorder="1"/>
    <xf numFmtId="9" fontId="0" fillId="3" borderId="6" xfId="1" applyFont="1" applyFill="1" applyBorder="1"/>
    <xf numFmtId="0" fontId="0" fillId="3" borderId="1" xfId="0" applyFill="1" applyBorder="1"/>
    <xf numFmtId="9" fontId="0" fillId="3" borderId="1" xfId="1" applyFont="1" applyFill="1" applyBorder="1"/>
    <xf numFmtId="0" fontId="0" fillId="4" borderId="6" xfId="0" applyFill="1" applyBorder="1"/>
    <xf numFmtId="9" fontId="0" fillId="4" borderId="6" xfId="1" applyFont="1" applyFill="1" applyBorder="1"/>
    <xf numFmtId="0" fontId="0" fillId="4" borderId="1" xfId="0" applyFill="1" applyBorder="1"/>
    <xf numFmtId="9" fontId="0" fillId="4" borderId="1" xfId="1" applyFont="1" applyFill="1" applyBorder="1"/>
    <xf numFmtId="0" fontId="0" fillId="5" borderId="1" xfId="0" applyFill="1" applyBorder="1"/>
    <xf numFmtId="9" fontId="0" fillId="5" borderId="1" xfId="1" applyFont="1" applyFill="1" applyBorder="1"/>
    <xf numFmtId="0" fontId="0" fillId="5" borderId="0" xfId="0" applyFill="1" applyBorder="1"/>
    <xf numFmtId="9" fontId="0" fillId="5" borderId="0" xfId="1" applyFont="1" applyFill="1" applyBorder="1"/>
    <xf numFmtId="0" fontId="4" fillId="3" borderId="6" xfId="0" applyFont="1" applyFill="1" applyBorder="1"/>
    <xf numFmtId="0" fontId="4" fillId="3" borderId="1" xfId="0" applyFont="1" applyFill="1" applyBorder="1"/>
    <xf numFmtId="0" fontId="4" fillId="4" borderId="6" xfId="0" applyFont="1" applyFill="1" applyBorder="1"/>
    <xf numFmtId="0" fontId="4" fillId="4" borderId="1" xfId="0" applyFont="1" applyFill="1" applyBorder="1"/>
    <xf numFmtId="0" fontId="4" fillId="5" borderId="0" xfId="0" applyFont="1" applyFill="1" applyBorder="1"/>
    <xf numFmtId="0" fontId="4" fillId="5" borderId="1" xfId="0" applyFont="1" applyFill="1" applyBorder="1"/>
    <xf numFmtId="9" fontId="9" fillId="3" borderId="6" xfId="1" applyFont="1" applyFill="1" applyBorder="1"/>
    <xf numFmtId="9" fontId="9" fillId="3" borderId="1" xfId="1" applyFont="1" applyFill="1" applyBorder="1"/>
    <xf numFmtId="9" fontId="9" fillId="4" borderId="6" xfId="1" applyFont="1" applyFill="1" applyBorder="1"/>
    <xf numFmtId="9" fontId="9" fillId="4" borderId="1" xfId="1" applyFont="1" applyFill="1" applyBorder="1"/>
    <xf numFmtId="0" fontId="0" fillId="0" borderId="0" xfId="0" applyFill="1" applyBorder="1"/>
    <xf numFmtId="0" fontId="0" fillId="0" borderId="1" xfId="0" applyFill="1" applyBorder="1"/>
    <xf numFmtId="9" fontId="4" fillId="3" borderId="6" xfId="1" applyNumberFormat="1" applyFont="1" applyFill="1" applyBorder="1"/>
    <xf numFmtId="9" fontId="10" fillId="3" borderId="6" xfId="1" applyNumberFormat="1" applyFont="1" applyFill="1" applyBorder="1"/>
    <xf numFmtId="9" fontId="4" fillId="3" borderId="1" xfId="1" applyNumberFormat="1" applyFont="1" applyFill="1" applyBorder="1"/>
    <xf numFmtId="9" fontId="10" fillId="3" borderId="1" xfId="1" applyNumberFormat="1" applyFont="1" applyFill="1" applyBorder="1"/>
    <xf numFmtId="9" fontId="4" fillId="4" borderId="6" xfId="1" applyNumberFormat="1" applyFont="1" applyFill="1" applyBorder="1"/>
    <xf numFmtId="9" fontId="10" fillId="4" borderId="6" xfId="1" applyNumberFormat="1" applyFont="1" applyFill="1" applyBorder="1"/>
    <xf numFmtId="9" fontId="4" fillId="4" borderId="1" xfId="1" applyNumberFormat="1" applyFont="1" applyFill="1" applyBorder="1"/>
    <xf numFmtId="9" fontId="10" fillId="4" borderId="1" xfId="1" applyNumberFormat="1" applyFont="1" applyFill="1" applyBorder="1"/>
    <xf numFmtId="9" fontId="4" fillId="5" borderId="0" xfId="1" applyNumberFormat="1" applyFont="1" applyFill="1" applyBorder="1"/>
    <xf numFmtId="9" fontId="4" fillId="5" borderId="1" xfId="1" applyNumberFormat="1" applyFont="1" applyFill="1" applyBorder="1"/>
    <xf numFmtId="0" fontId="0" fillId="0" borderId="0" xfId="0" applyBorder="1" applyAlignment="1">
      <alignment horizontal="left"/>
    </xf>
    <xf numFmtId="0" fontId="3" fillId="0" borderId="6" xfId="0" applyFont="1" applyBorder="1"/>
    <xf numFmtId="0" fontId="3" fillId="0" borderId="1" xfId="0" applyFont="1" applyBorder="1"/>
    <xf numFmtId="0" fontId="4" fillId="0" borderId="6" xfId="0" applyFont="1" applyBorder="1"/>
    <xf numFmtId="0" fontId="12" fillId="0" borderId="1" xfId="0" applyFont="1" applyBorder="1"/>
    <xf numFmtId="0" fontId="11" fillId="0" borderId="6" xfId="0" applyFont="1" applyBorder="1"/>
    <xf numFmtId="0" fontId="11" fillId="0" borderId="1" xfId="0" applyFont="1" applyBorder="1"/>
    <xf numFmtId="0" fontId="12" fillId="0" borderId="0" xfId="0" applyFont="1" applyBorder="1"/>
    <xf numFmtId="9" fontId="0" fillId="0" borderId="6" xfId="1" applyFont="1" applyBorder="1" applyAlignment="1">
      <alignment horizontal="right"/>
    </xf>
    <xf numFmtId="9" fontId="0" fillId="0" borderId="1" xfId="1" applyFont="1" applyBorder="1" applyAlignment="1">
      <alignment horizontal="right"/>
    </xf>
    <xf numFmtId="9" fontId="4" fillId="0" borderId="0" xfId="1" applyFont="1" applyAlignment="1">
      <alignment horizontal="right"/>
    </xf>
    <xf numFmtId="9" fontId="0" fillId="0" borderId="0" xfId="1" applyFont="1" applyAlignment="1">
      <alignment horizontal="right"/>
    </xf>
    <xf numFmtId="9" fontId="0" fillId="0" borderId="0" xfId="1" applyFont="1" applyBorder="1" applyAlignment="1">
      <alignment horizontal="right"/>
    </xf>
    <xf numFmtId="0" fontId="11" fillId="0" borderId="0" xfId="0" applyFont="1"/>
    <xf numFmtId="0" fontId="13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9" fontId="4" fillId="3" borderId="6" xfId="1" applyNumberFormat="1" applyFont="1" applyFill="1" applyBorder="1" applyAlignment="1">
      <alignment horizontal="right" vertical="center"/>
    </xf>
    <xf numFmtId="9" fontId="4" fillId="3" borderId="1" xfId="1" applyNumberFormat="1" applyFont="1" applyFill="1" applyBorder="1" applyAlignment="1">
      <alignment horizontal="right" vertical="center"/>
    </xf>
    <xf numFmtId="9" fontId="4" fillId="4" borderId="6" xfId="1" applyNumberFormat="1" applyFont="1" applyFill="1" applyBorder="1" applyAlignment="1">
      <alignment horizontal="right" vertical="center"/>
    </xf>
    <xf numFmtId="9" fontId="4" fillId="4" borderId="1" xfId="1" applyNumberFormat="1" applyFont="1" applyFill="1" applyBorder="1" applyAlignment="1">
      <alignment horizontal="right" vertical="center"/>
    </xf>
    <xf numFmtId="9" fontId="4" fillId="5" borderId="6" xfId="1" applyNumberFormat="1" applyFont="1" applyFill="1" applyBorder="1" applyAlignment="1">
      <alignment horizontal="right" vertical="center"/>
    </xf>
    <xf numFmtId="9" fontId="4" fillId="5" borderId="1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9" fontId="0" fillId="3" borderId="6" xfId="1" applyNumberFormat="1" applyFont="1" applyFill="1" applyBorder="1" applyAlignment="1">
      <alignment horizontal="right" vertical="center"/>
    </xf>
    <xf numFmtId="9" fontId="0" fillId="3" borderId="1" xfId="1" applyNumberFormat="1" applyFont="1" applyFill="1" applyBorder="1" applyAlignment="1">
      <alignment horizontal="right" vertical="center"/>
    </xf>
    <xf numFmtId="9" fontId="0" fillId="4" borderId="6" xfId="1" applyFont="1" applyFill="1" applyBorder="1" applyAlignment="1">
      <alignment horizontal="right" vertical="center"/>
    </xf>
    <xf numFmtId="9" fontId="0" fillId="4" borderId="1" xfId="1" applyFont="1" applyFill="1" applyBorder="1" applyAlignment="1">
      <alignment horizontal="right" vertical="center"/>
    </xf>
    <xf numFmtId="9" fontId="0" fillId="5" borderId="6" xfId="1" applyFont="1" applyFill="1" applyBorder="1" applyAlignment="1">
      <alignment horizontal="right" vertical="center"/>
    </xf>
    <xf numFmtId="9" fontId="0" fillId="5" borderId="1" xfId="1" applyFont="1" applyFill="1" applyBorder="1" applyAlignment="1">
      <alignment horizontal="right" vertical="center"/>
    </xf>
    <xf numFmtId="9" fontId="0" fillId="3" borderId="6" xfId="1" applyFont="1" applyFill="1" applyBorder="1" applyAlignment="1">
      <alignment horizontal="right" vertical="center"/>
    </xf>
    <xf numFmtId="9" fontId="0" fillId="3" borderId="1" xfId="1" applyFont="1" applyFill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 sz="1400"/>
              <a:t>Średni wynik sprawdzianu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 egzaminów'!$A$8</c:f>
              <c:strCache>
                <c:ptCount val="1"/>
                <c:pt idx="0">
                  <c:v>miasta powyżej 100 tys. mieszk.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'wyniki egzaminów'!$C$5:$J$5</c:f>
              <c:strCache>
                <c:ptCount val="8"/>
                <c:pt idx="0">
                  <c:v>2008/2009</c:v>
                </c:pt>
                <c:pt idx="1">
                  <c:v>2009/2010</c:v>
                </c:pt>
                <c:pt idx="2">
                  <c:v>2010/2011</c:v>
                </c:pt>
                <c:pt idx="3">
                  <c:v>2011/2012</c:v>
                </c:pt>
                <c:pt idx="4">
                  <c:v>2012/2013</c:v>
                </c:pt>
                <c:pt idx="5">
                  <c:v>2013/2014</c:v>
                </c:pt>
                <c:pt idx="6">
                  <c:v>2014/2015</c:v>
                </c:pt>
                <c:pt idx="7">
                  <c:v>2015/2016</c:v>
                </c:pt>
              </c:strCache>
            </c:strRef>
          </c:cat>
          <c:val>
            <c:numRef>
              <c:f>'wyniki egzaminów'!$C$8:$J$8</c:f>
              <c:numCache>
                <c:formatCode>0%</c:formatCode>
                <c:ptCount val="8"/>
                <c:pt idx="1">
                  <c:v>0.65999999999999992</c:v>
                </c:pt>
                <c:pt idx="2">
                  <c:v>0.67</c:v>
                </c:pt>
                <c:pt idx="3">
                  <c:v>0.62</c:v>
                </c:pt>
                <c:pt idx="4">
                  <c:v>0.65</c:v>
                </c:pt>
                <c:pt idx="5">
                  <c:v>0.7</c:v>
                </c:pt>
                <c:pt idx="6">
                  <c:v>0.71</c:v>
                </c:pt>
                <c:pt idx="7">
                  <c:v>0.67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'wyniki egzaminów'!$A$9</c:f>
              <c:strCache>
                <c:ptCount val="1"/>
                <c:pt idx="0">
                  <c:v>Gdańsk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'wyniki egzaminów'!$C$5:$J$5</c:f>
              <c:strCache>
                <c:ptCount val="8"/>
                <c:pt idx="0">
                  <c:v>2008/2009</c:v>
                </c:pt>
                <c:pt idx="1">
                  <c:v>2009/2010</c:v>
                </c:pt>
                <c:pt idx="2">
                  <c:v>2010/2011</c:v>
                </c:pt>
                <c:pt idx="3">
                  <c:v>2011/2012</c:v>
                </c:pt>
                <c:pt idx="4">
                  <c:v>2012/2013</c:v>
                </c:pt>
                <c:pt idx="5">
                  <c:v>2013/2014</c:v>
                </c:pt>
                <c:pt idx="6">
                  <c:v>2014/2015</c:v>
                </c:pt>
                <c:pt idx="7">
                  <c:v>2015/2016</c:v>
                </c:pt>
              </c:strCache>
            </c:strRef>
          </c:cat>
          <c:val>
            <c:numRef>
              <c:f>'wyniki egzaminów'!$C$9:$J$9</c:f>
              <c:numCache>
                <c:formatCode>0%</c:formatCode>
                <c:ptCount val="8"/>
                <c:pt idx="0">
                  <c:v>0.625</c:v>
                </c:pt>
                <c:pt idx="1">
                  <c:v>0.65999999999999992</c:v>
                </c:pt>
                <c:pt idx="2">
                  <c:v>0.67400000000000004</c:v>
                </c:pt>
                <c:pt idx="3">
                  <c:v>0.624</c:v>
                </c:pt>
                <c:pt idx="4">
                  <c:v>0.66</c:v>
                </c:pt>
                <c:pt idx="5">
                  <c:v>0.70899999999999996</c:v>
                </c:pt>
                <c:pt idx="6">
                  <c:v>0.72</c:v>
                </c:pt>
                <c:pt idx="7">
                  <c:v>0.67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126712"/>
        <c:axId val="500124752"/>
      </c:lineChart>
      <c:catAx>
        <c:axId val="500126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/>
                  <a:t>rok</a:t>
                </a:r>
                <a:r>
                  <a:rPr lang="pl-PL" sz="1000" baseline="0"/>
                  <a:t> szkolny</a:t>
                </a:r>
                <a:endParaRPr lang="pl-PL" sz="10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124752"/>
        <c:crosses val="autoZero"/>
        <c:auto val="1"/>
        <c:lblAlgn val="ctr"/>
        <c:lblOffset val="100"/>
        <c:noMultiLvlLbl val="0"/>
      </c:catAx>
      <c:valAx>
        <c:axId val="500124752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/>
                  <a:t>Średni</a:t>
                </a:r>
                <a:r>
                  <a:rPr lang="pl-PL" sz="1000" baseline="0"/>
                  <a:t> wynik w %</a:t>
                </a:r>
                <a:endParaRPr lang="pl-PL" sz="10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126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 sz="1400"/>
              <a:t>Egzamin</a:t>
            </a:r>
            <a:r>
              <a:rPr lang="pl-PL" sz="1400" baseline="0"/>
              <a:t> gimnazjalny - j. polski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 egzaminów'!$A$54</c:f>
              <c:strCache>
                <c:ptCount val="1"/>
                <c:pt idx="0">
                  <c:v>miasta powyżej 100 tys. mieszk.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'wyniki egzaminów'!$G$41:$K$41</c:f>
              <c:strCache>
                <c:ptCount val="5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'wyniki egzaminów'!$G$54:$K$54</c:f>
              <c:numCache>
                <c:formatCode>0%</c:formatCode>
                <c:ptCount val="5"/>
                <c:pt idx="0">
                  <c:v>0.68</c:v>
                </c:pt>
                <c:pt idx="1">
                  <c:v>0.66</c:v>
                </c:pt>
                <c:pt idx="2">
                  <c:v>0.71</c:v>
                </c:pt>
                <c:pt idx="3">
                  <c:v>0.65</c:v>
                </c:pt>
                <c:pt idx="4">
                  <c:v>0.72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'wyniki egzaminów'!$A$60</c:f>
              <c:strCache>
                <c:ptCount val="1"/>
                <c:pt idx="0">
                  <c:v>Gdańsk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'wyniki egzaminów'!$G$41:$K$41</c:f>
              <c:strCache>
                <c:ptCount val="5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'wyniki egzaminów'!$G$60:$K$60</c:f>
              <c:numCache>
                <c:formatCode>0%</c:formatCode>
                <c:ptCount val="5"/>
                <c:pt idx="0">
                  <c:v>0.65400000000000003</c:v>
                </c:pt>
                <c:pt idx="1">
                  <c:v>0.64600000000000002</c:v>
                </c:pt>
                <c:pt idx="2">
                  <c:v>0.68200000000000005</c:v>
                </c:pt>
                <c:pt idx="3">
                  <c:v>0.64200000000000002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128280"/>
        <c:axId val="500121616"/>
      </c:lineChart>
      <c:catAx>
        <c:axId val="500128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  <a:r>
                  <a:rPr lang="pl-PL" baseline="0"/>
                  <a:t> szkolny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121616"/>
        <c:crosses val="autoZero"/>
        <c:auto val="1"/>
        <c:lblAlgn val="ctr"/>
        <c:lblOffset val="100"/>
        <c:noMultiLvlLbl val="0"/>
      </c:catAx>
      <c:valAx>
        <c:axId val="500121616"/>
        <c:scaling>
          <c:orientation val="minMax"/>
          <c:max val="0.8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Średni</a:t>
                </a:r>
                <a:r>
                  <a:rPr lang="pl-PL" baseline="0"/>
                  <a:t> wynik w %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1282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 sz="1400"/>
              <a:t>Egzamin</a:t>
            </a:r>
            <a:r>
              <a:rPr lang="pl-PL" sz="1400" baseline="0"/>
              <a:t> gimnazjalny - historia i wiedza o społeczeństwie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 egzaminów'!$A$54</c:f>
              <c:strCache>
                <c:ptCount val="1"/>
                <c:pt idx="0">
                  <c:v>miasta powyżej 100 tys. mieszk.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'wyniki egzaminów'!$G$41:$K$41</c:f>
              <c:strCache>
                <c:ptCount val="5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'wyniki egzaminów'!$G$55:$K$55</c:f>
              <c:numCache>
                <c:formatCode>0%</c:formatCode>
                <c:ptCount val="5"/>
                <c:pt idx="0">
                  <c:v>0.64</c:v>
                </c:pt>
                <c:pt idx="1">
                  <c:v>0.61</c:v>
                </c:pt>
                <c:pt idx="2">
                  <c:v>0.62</c:v>
                </c:pt>
                <c:pt idx="3">
                  <c:v>0.67</c:v>
                </c:pt>
                <c:pt idx="4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'wyniki egzaminów'!$A$60</c:f>
              <c:strCache>
                <c:ptCount val="1"/>
                <c:pt idx="0">
                  <c:v>Gdańsk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'wyniki egzaminów'!$G$41:$K$41</c:f>
              <c:strCache>
                <c:ptCount val="5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'wyniki egzaminów'!$G$61:$K$61</c:f>
              <c:numCache>
                <c:formatCode>0%</c:formatCode>
                <c:ptCount val="5"/>
                <c:pt idx="0">
                  <c:v>0.63400000000000001</c:v>
                </c:pt>
                <c:pt idx="1">
                  <c:v>0.60199999999999998</c:v>
                </c:pt>
                <c:pt idx="2">
                  <c:v>0.61699999999999999</c:v>
                </c:pt>
                <c:pt idx="3">
                  <c:v>0.66700000000000004</c:v>
                </c:pt>
                <c:pt idx="4">
                  <c:v>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124360"/>
        <c:axId val="500123184"/>
      </c:lineChart>
      <c:catAx>
        <c:axId val="500124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  <a:r>
                  <a:rPr lang="pl-PL" baseline="0"/>
                  <a:t> szkolny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123184"/>
        <c:crosses val="autoZero"/>
        <c:auto val="1"/>
        <c:lblAlgn val="ctr"/>
        <c:lblOffset val="100"/>
        <c:noMultiLvlLbl val="0"/>
      </c:catAx>
      <c:valAx>
        <c:axId val="500123184"/>
        <c:scaling>
          <c:orientation val="minMax"/>
          <c:max val="0.8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Średni</a:t>
                </a:r>
                <a:r>
                  <a:rPr lang="pl-PL" baseline="0"/>
                  <a:t> wynik w %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1243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 sz="1400"/>
              <a:t>Egzamin</a:t>
            </a:r>
            <a:r>
              <a:rPr lang="pl-PL" sz="1400" baseline="0"/>
              <a:t> gimnazjalny - matematyka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 egzaminów'!$A$54</c:f>
              <c:strCache>
                <c:ptCount val="1"/>
                <c:pt idx="0">
                  <c:v>miasta powyżej 100 tys. mieszk.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'wyniki egzaminów'!$G$41:$K$41</c:f>
              <c:strCache>
                <c:ptCount val="5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'wyniki egzaminów'!$G$56:$K$56</c:f>
              <c:numCache>
                <c:formatCode>0%</c:formatCode>
                <c:ptCount val="5"/>
                <c:pt idx="0">
                  <c:v>0.52</c:v>
                </c:pt>
                <c:pt idx="1">
                  <c:v>0.52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'wyniki egzaminów'!$A$60</c:f>
              <c:strCache>
                <c:ptCount val="1"/>
                <c:pt idx="0">
                  <c:v>Gdańsk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'wyniki egzaminów'!$G$41:$K$41</c:f>
              <c:strCache>
                <c:ptCount val="5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'wyniki egzaminów'!$G$62:$K$62</c:f>
              <c:numCache>
                <c:formatCode>0%</c:formatCode>
                <c:ptCount val="5"/>
                <c:pt idx="0">
                  <c:v>0.51900000000000002</c:v>
                </c:pt>
                <c:pt idx="1">
                  <c:v>0.53</c:v>
                </c:pt>
                <c:pt idx="2">
                  <c:v>0.53</c:v>
                </c:pt>
                <c:pt idx="3">
                  <c:v>0.53200000000000003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319760"/>
        <c:axId val="507320152"/>
      </c:lineChart>
      <c:catAx>
        <c:axId val="507319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  <a:r>
                  <a:rPr lang="pl-PL" baseline="0"/>
                  <a:t> szkolny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7320152"/>
        <c:crosses val="autoZero"/>
        <c:auto val="1"/>
        <c:lblAlgn val="ctr"/>
        <c:lblOffset val="100"/>
        <c:noMultiLvlLbl val="0"/>
      </c:catAx>
      <c:valAx>
        <c:axId val="507320152"/>
        <c:scaling>
          <c:orientation val="minMax"/>
          <c:max val="0.8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Średni</a:t>
                </a:r>
                <a:r>
                  <a:rPr lang="pl-PL" baseline="0"/>
                  <a:t> wynik w %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73197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 sz="1400"/>
              <a:t>Egzamin</a:t>
            </a:r>
            <a:r>
              <a:rPr lang="pl-PL" sz="1400" baseline="0"/>
              <a:t> gimnazjalny - przedmioty przyrodnicze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 egzaminów'!$A$54</c:f>
              <c:strCache>
                <c:ptCount val="1"/>
                <c:pt idx="0">
                  <c:v>miasta powyżej 100 tys. mieszk.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'wyniki egzaminów'!$G$41:$K$41</c:f>
              <c:strCache>
                <c:ptCount val="5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'wyniki egzaminów'!$G$57:$K$57</c:f>
              <c:numCache>
                <c:formatCode>0%</c:formatCode>
                <c:ptCount val="5"/>
                <c:pt idx="0">
                  <c:v>0.53</c:v>
                </c:pt>
                <c:pt idx="1">
                  <c:v>0.62</c:v>
                </c:pt>
                <c:pt idx="2">
                  <c:v>0.55000000000000004</c:v>
                </c:pt>
                <c:pt idx="3">
                  <c:v>0.53</c:v>
                </c:pt>
                <c:pt idx="4">
                  <c:v>0.55000000000000004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'wyniki egzaminów'!$A$60</c:f>
              <c:strCache>
                <c:ptCount val="1"/>
                <c:pt idx="0">
                  <c:v>Gdańsk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'wyniki egzaminów'!$G$41:$K$41</c:f>
              <c:strCache>
                <c:ptCount val="5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'wyniki egzaminów'!$G$63:$K$63</c:f>
              <c:numCache>
                <c:formatCode>0%</c:formatCode>
                <c:ptCount val="5"/>
                <c:pt idx="0">
                  <c:v>0.52600000000000002</c:v>
                </c:pt>
                <c:pt idx="1">
                  <c:v>0.61099999999999999</c:v>
                </c:pt>
                <c:pt idx="2">
                  <c:v>0.54200000000000004</c:v>
                </c:pt>
                <c:pt idx="3">
                  <c:v>0.53</c:v>
                </c:pt>
                <c:pt idx="4">
                  <c:v>0.55000000000000004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324072"/>
        <c:axId val="507320936"/>
      </c:lineChart>
      <c:catAx>
        <c:axId val="507324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  <a:r>
                  <a:rPr lang="pl-PL" baseline="0"/>
                  <a:t> szkolny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7320936"/>
        <c:crosses val="autoZero"/>
        <c:auto val="1"/>
        <c:lblAlgn val="ctr"/>
        <c:lblOffset val="100"/>
        <c:noMultiLvlLbl val="0"/>
      </c:catAx>
      <c:valAx>
        <c:axId val="507320936"/>
        <c:scaling>
          <c:orientation val="minMax"/>
          <c:max val="0.8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Średni</a:t>
                </a:r>
                <a:r>
                  <a:rPr lang="pl-PL" baseline="0"/>
                  <a:t> wynik w %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732407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 sz="1400"/>
              <a:t>Egzamin</a:t>
            </a:r>
            <a:r>
              <a:rPr lang="pl-PL" sz="1400" baseline="0"/>
              <a:t> gimnazjalny - j. angielski (p. podstawowy)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 egzaminów'!$A$54</c:f>
              <c:strCache>
                <c:ptCount val="1"/>
                <c:pt idx="0">
                  <c:v>miasta powyżej 100 tys. mieszk.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'wyniki egzaminów'!$G$41:$K$41</c:f>
              <c:strCache>
                <c:ptCount val="5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'wyniki egzaminów'!$G$58:$K$58</c:f>
              <c:numCache>
                <c:formatCode>0%</c:formatCode>
                <c:ptCount val="5"/>
                <c:pt idx="0">
                  <c:v>0.7</c:v>
                </c:pt>
                <c:pt idx="1">
                  <c:v>0.71</c:v>
                </c:pt>
                <c:pt idx="2">
                  <c:v>0.74</c:v>
                </c:pt>
                <c:pt idx="3">
                  <c:v>0.74</c:v>
                </c:pt>
                <c:pt idx="4">
                  <c:v>0.72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'wyniki egzaminów'!$A$60</c:f>
              <c:strCache>
                <c:ptCount val="1"/>
                <c:pt idx="0">
                  <c:v>Gdańsk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'wyniki egzaminów'!$G$41:$K$41</c:f>
              <c:strCache>
                <c:ptCount val="5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'wyniki egzaminów'!$G$64:$K$64</c:f>
              <c:numCache>
                <c:formatCode>0%</c:formatCode>
                <c:ptCount val="5"/>
                <c:pt idx="0">
                  <c:v>0.70399999999999996</c:v>
                </c:pt>
                <c:pt idx="1">
                  <c:v>0.71599999999999997</c:v>
                </c:pt>
                <c:pt idx="2">
                  <c:v>0.752</c:v>
                </c:pt>
                <c:pt idx="3">
                  <c:v>0.75700000000000001</c:v>
                </c:pt>
                <c:pt idx="4">
                  <c:v>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322112"/>
        <c:axId val="500128672"/>
      </c:lineChart>
      <c:catAx>
        <c:axId val="50732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  <a:r>
                  <a:rPr lang="pl-PL" baseline="0"/>
                  <a:t> szkolny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128672"/>
        <c:crosses val="autoZero"/>
        <c:auto val="1"/>
        <c:lblAlgn val="ctr"/>
        <c:lblOffset val="100"/>
        <c:noMultiLvlLbl val="0"/>
      </c:catAx>
      <c:valAx>
        <c:axId val="500128672"/>
        <c:scaling>
          <c:orientation val="minMax"/>
          <c:max val="0.8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Średni</a:t>
                </a:r>
                <a:r>
                  <a:rPr lang="pl-PL" baseline="0"/>
                  <a:t> wynik w %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73221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 sz="1400"/>
              <a:t>Egzamin</a:t>
            </a:r>
            <a:r>
              <a:rPr lang="pl-PL" sz="1400" baseline="0"/>
              <a:t> gimnazjalny - j. angielski (p. rozszerzony)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 egzaminów'!$A$54</c:f>
              <c:strCache>
                <c:ptCount val="1"/>
                <c:pt idx="0">
                  <c:v>miasta powyżej 100 tys. mieszk.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'wyniki egzaminów'!$G$41:$K$41</c:f>
              <c:strCache>
                <c:ptCount val="5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'wyniki egzaminów'!$G$59:$K$59</c:f>
              <c:numCache>
                <c:formatCode>0%</c:formatCode>
                <c:ptCount val="5"/>
                <c:pt idx="0">
                  <c:v>0.54</c:v>
                </c:pt>
                <c:pt idx="1">
                  <c:v>0.54</c:v>
                </c:pt>
                <c:pt idx="2">
                  <c:v>0.55000000000000004</c:v>
                </c:pt>
                <c:pt idx="3">
                  <c:v>0.56000000000000005</c:v>
                </c:pt>
                <c:pt idx="4">
                  <c:v>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'wyniki egzaminów'!$A$60</c:f>
              <c:strCache>
                <c:ptCount val="1"/>
                <c:pt idx="0">
                  <c:v>Gdańsk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'wyniki egzaminów'!$G$41:$K$41</c:f>
              <c:strCache>
                <c:ptCount val="5"/>
                <c:pt idx="0">
                  <c:v>2011/2012</c:v>
                </c:pt>
                <c:pt idx="1">
                  <c:v>2012/2013</c:v>
                </c:pt>
                <c:pt idx="2">
                  <c:v>2013/2014</c:v>
                </c:pt>
                <c:pt idx="3">
                  <c:v>2014/2015</c:v>
                </c:pt>
                <c:pt idx="4">
                  <c:v>2015/2016</c:v>
                </c:pt>
              </c:strCache>
            </c:strRef>
          </c:cat>
          <c:val>
            <c:numRef>
              <c:f>'wyniki egzaminów'!$G$65:$K$65</c:f>
              <c:numCache>
                <c:formatCode>0%</c:formatCode>
                <c:ptCount val="5"/>
                <c:pt idx="0">
                  <c:v>0.54100000000000004</c:v>
                </c:pt>
                <c:pt idx="1">
                  <c:v>0.54300000000000004</c:v>
                </c:pt>
                <c:pt idx="2">
                  <c:v>0.55600000000000005</c:v>
                </c:pt>
                <c:pt idx="3">
                  <c:v>0.58599999999999997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123576"/>
        <c:axId val="500123968"/>
      </c:lineChart>
      <c:catAx>
        <c:axId val="500123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  <a:r>
                  <a:rPr lang="pl-PL" baseline="0"/>
                  <a:t> szkolny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123968"/>
        <c:crosses val="autoZero"/>
        <c:auto val="1"/>
        <c:lblAlgn val="ctr"/>
        <c:lblOffset val="100"/>
        <c:noMultiLvlLbl val="0"/>
      </c:catAx>
      <c:valAx>
        <c:axId val="500123968"/>
        <c:scaling>
          <c:orientation val="minMax"/>
          <c:max val="0.8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Średni</a:t>
                </a:r>
                <a:r>
                  <a:rPr lang="pl-PL" baseline="0"/>
                  <a:t> wynik w %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012357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 sz="1400"/>
              <a:t>Zdawalność</a:t>
            </a:r>
            <a:r>
              <a:rPr lang="pl-PL" sz="1400" baseline="0"/>
              <a:t> egzaminu maturalnego</a:t>
            </a:r>
            <a:endParaRPr lang="pl-PL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Polska - stara formuła</c:v>
          </c:tx>
          <c:spPr>
            <a:ln w="31750" cap="rnd">
              <a:solidFill>
                <a:schemeClr val="accent1"/>
              </a:solidFill>
              <a:prstDash val="sysDash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'wyniki egzaminów'!$D$119:$J$119</c:f>
              <c:strCache>
                <c:ptCount val="7"/>
                <c:pt idx="0">
                  <c:v>2009/2010</c:v>
                </c:pt>
                <c:pt idx="1">
                  <c:v>2010/2011</c:v>
                </c:pt>
                <c:pt idx="2">
                  <c:v>2011/2012</c:v>
                </c:pt>
                <c:pt idx="3">
                  <c:v>2012/2013</c:v>
                </c:pt>
                <c:pt idx="4">
                  <c:v>2013/2014</c:v>
                </c:pt>
                <c:pt idx="5">
                  <c:v>2014/2015</c:v>
                </c:pt>
                <c:pt idx="6">
                  <c:v>2015/2016</c:v>
                </c:pt>
              </c:strCache>
            </c:strRef>
          </c:cat>
          <c:val>
            <c:numRef>
              <c:f>'wyniki egzaminów'!$D$120:$J$120</c:f>
              <c:numCache>
                <c:formatCode>0%</c:formatCode>
                <c:ptCount val="7"/>
                <c:pt idx="0">
                  <c:v>0.81</c:v>
                </c:pt>
                <c:pt idx="1">
                  <c:v>0.755</c:v>
                </c:pt>
                <c:pt idx="2">
                  <c:v>0.8</c:v>
                </c:pt>
                <c:pt idx="3">
                  <c:v>0.81100000000000005</c:v>
                </c:pt>
                <c:pt idx="4">
                  <c:v>0.71</c:v>
                </c:pt>
                <c:pt idx="5">
                  <c:v>0.64</c:v>
                </c:pt>
              </c:numCache>
            </c:numRef>
          </c:val>
          <c:smooth val="0"/>
        </c:ser>
        <c:ser>
          <c:idx val="1"/>
          <c:order val="1"/>
          <c:tx>
            <c:v>Polska - nowa formuła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'wyniki egzaminów'!$D$119:$J$119</c:f>
              <c:strCache>
                <c:ptCount val="7"/>
                <c:pt idx="0">
                  <c:v>2009/2010</c:v>
                </c:pt>
                <c:pt idx="1">
                  <c:v>2010/2011</c:v>
                </c:pt>
                <c:pt idx="2">
                  <c:v>2011/2012</c:v>
                </c:pt>
                <c:pt idx="3">
                  <c:v>2012/2013</c:v>
                </c:pt>
                <c:pt idx="4">
                  <c:v>2013/2014</c:v>
                </c:pt>
                <c:pt idx="5">
                  <c:v>2014/2015</c:v>
                </c:pt>
                <c:pt idx="6">
                  <c:v>2015/2016</c:v>
                </c:pt>
              </c:strCache>
            </c:strRef>
          </c:cat>
          <c:val>
            <c:numRef>
              <c:f>'wyniki egzaminów'!$D$121:$J$121</c:f>
              <c:numCache>
                <c:formatCode>0%</c:formatCode>
                <c:ptCount val="7"/>
                <c:pt idx="5">
                  <c:v>0.8</c:v>
                </c:pt>
                <c:pt idx="6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v>Gdańsk - stara formuła</c:v>
          </c:tx>
          <c:spPr>
            <a:ln w="31750" cap="rnd">
              <a:solidFill>
                <a:schemeClr val="accent2"/>
              </a:solidFill>
              <a:prstDash val="sysDash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'wyniki egzaminów'!$D$119:$J$119</c:f>
              <c:strCache>
                <c:ptCount val="7"/>
                <c:pt idx="0">
                  <c:v>2009/2010</c:v>
                </c:pt>
                <c:pt idx="1">
                  <c:v>2010/2011</c:v>
                </c:pt>
                <c:pt idx="2">
                  <c:v>2011/2012</c:v>
                </c:pt>
                <c:pt idx="3">
                  <c:v>2012/2013</c:v>
                </c:pt>
                <c:pt idx="4">
                  <c:v>2013/2014</c:v>
                </c:pt>
                <c:pt idx="5">
                  <c:v>2014/2015</c:v>
                </c:pt>
                <c:pt idx="6">
                  <c:v>2015/2016</c:v>
                </c:pt>
              </c:strCache>
            </c:strRef>
          </c:cat>
          <c:val>
            <c:numRef>
              <c:f>'wyniki egzaminów'!$D$124:$J$124</c:f>
              <c:numCache>
                <c:formatCode>0%</c:formatCode>
                <c:ptCount val="7"/>
                <c:pt idx="0">
                  <c:v>0.82</c:v>
                </c:pt>
                <c:pt idx="1">
                  <c:v>0.76900000000000002</c:v>
                </c:pt>
                <c:pt idx="2">
                  <c:v>0.81599999999999995</c:v>
                </c:pt>
                <c:pt idx="3">
                  <c:v>0.82299999999999995</c:v>
                </c:pt>
                <c:pt idx="4">
                  <c:v>0.72</c:v>
                </c:pt>
                <c:pt idx="5">
                  <c:v>0.65</c:v>
                </c:pt>
              </c:numCache>
            </c:numRef>
          </c:val>
          <c:smooth val="0"/>
        </c:ser>
        <c:ser>
          <c:idx val="3"/>
          <c:order val="3"/>
          <c:tx>
            <c:v>Gdańsk - nowa formuła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'wyniki egzaminów'!$D$119:$J$119</c:f>
              <c:strCache>
                <c:ptCount val="7"/>
                <c:pt idx="0">
                  <c:v>2009/2010</c:v>
                </c:pt>
                <c:pt idx="1">
                  <c:v>2010/2011</c:v>
                </c:pt>
                <c:pt idx="2">
                  <c:v>2011/2012</c:v>
                </c:pt>
                <c:pt idx="3">
                  <c:v>2012/2013</c:v>
                </c:pt>
                <c:pt idx="4">
                  <c:v>2013/2014</c:v>
                </c:pt>
                <c:pt idx="5">
                  <c:v>2014/2015</c:v>
                </c:pt>
                <c:pt idx="6">
                  <c:v>2015/2016</c:v>
                </c:pt>
              </c:strCache>
            </c:strRef>
          </c:cat>
          <c:val>
            <c:numRef>
              <c:f>'wyniki egzaminów'!$D$125:$J$125</c:f>
              <c:numCache>
                <c:formatCode>0%</c:formatCode>
                <c:ptCount val="7"/>
                <c:pt idx="5">
                  <c:v>0.83</c:v>
                </c:pt>
                <c:pt idx="6">
                  <c:v>0.83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536512"/>
        <c:axId val="499536904"/>
      </c:lineChart>
      <c:catAx>
        <c:axId val="499536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  <a:r>
                  <a:rPr lang="pl-PL" baseline="0"/>
                  <a:t> szkolny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99536904"/>
        <c:crosses val="autoZero"/>
        <c:auto val="1"/>
        <c:lblAlgn val="ctr"/>
        <c:lblOffset val="100"/>
        <c:noMultiLvlLbl val="0"/>
      </c:catAx>
      <c:valAx>
        <c:axId val="499536904"/>
        <c:scaling>
          <c:orientation val="minMax"/>
          <c:max val="0.9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995365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1131093</xdr:colOff>
      <xdr:row>19</xdr:row>
      <xdr:rowOff>47624</xdr:rowOff>
    </xdr:from>
    <xdr:to>
      <xdr:col>8</xdr:col>
      <xdr:colOff>304800</xdr:colOff>
      <xdr:row>37</xdr:row>
      <xdr:rowOff>79375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485774</xdr:colOff>
      <xdr:row>66</xdr:row>
      <xdr:rowOff>123264</xdr:rowOff>
    </xdr:from>
    <xdr:to>
      <xdr:col>3</xdr:col>
      <xdr:colOff>266699</xdr:colOff>
      <xdr:row>83</xdr:row>
      <xdr:rowOff>22411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647700</xdr:colOff>
      <xdr:row>66</xdr:row>
      <xdr:rowOff>114300</xdr:rowOff>
    </xdr:from>
    <xdr:to>
      <xdr:col>10</xdr:col>
      <xdr:colOff>38100</xdr:colOff>
      <xdr:row>82</xdr:row>
      <xdr:rowOff>161925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419100</xdr:colOff>
      <xdr:row>83</xdr:row>
      <xdr:rowOff>133350</xdr:rowOff>
    </xdr:from>
    <xdr:to>
      <xdr:col>3</xdr:col>
      <xdr:colOff>200025</xdr:colOff>
      <xdr:row>99</xdr:row>
      <xdr:rowOff>180975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657225</xdr:colOff>
      <xdr:row>83</xdr:row>
      <xdr:rowOff>114300</xdr:rowOff>
    </xdr:from>
    <xdr:to>
      <xdr:col>10</xdr:col>
      <xdr:colOff>47625</xdr:colOff>
      <xdr:row>99</xdr:row>
      <xdr:rowOff>161925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438150</xdr:colOff>
      <xdr:row>100</xdr:row>
      <xdr:rowOff>161926</xdr:rowOff>
    </xdr:from>
    <xdr:to>
      <xdr:col>3</xdr:col>
      <xdr:colOff>219075</xdr:colOff>
      <xdr:row>116</xdr:row>
      <xdr:rowOff>142876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704850</xdr:colOff>
      <xdr:row>100</xdr:row>
      <xdr:rowOff>104775</xdr:rowOff>
    </xdr:from>
    <xdr:to>
      <xdr:col>10</xdr:col>
      <xdr:colOff>95250</xdr:colOff>
      <xdr:row>116</xdr:row>
      <xdr:rowOff>152400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866776</xdr:colOff>
      <xdr:row>137</xdr:row>
      <xdr:rowOff>0</xdr:rowOff>
    </xdr:from>
    <xdr:to>
      <xdr:col>7</xdr:col>
      <xdr:colOff>323851</xdr:colOff>
      <xdr:row>155</xdr:row>
      <xdr:rowOff>47626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showGridLines="0" tabSelected="1" zoomScaleNormal="100" workbookViewId="0">
      <selection sqref="A1:K1"/>
    </sheetView>
  </sheetViews>
  <sheetFormatPr defaultRowHeight="15" x14ac:dyDescent="0.25"/>
  <cols>
    <col min="1" max="1" width="32.7109375" customWidth="1"/>
    <col min="2" max="2" width="34.28515625" customWidth="1"/>
    <col min="3" max="3" width="16.140625" customWidth="1"/>
    <col min="4" max="11" width="12.7109375" customWidth="1"/>
  </cols>
  <sheetData>
    <row r="1" spans="1:11" ht="57.75" customHeight="1" x14ac:dyDescent="0.2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 x14ac:dyDescent="0.3">
      <c r="A4" s="27" t="s">
        <v>36</v>
      </c>
    </row>
    <row r="5" spans="1:11" x14ac:dyDescent="0.25">
      <c r="A5" s="77" t="s">
        <v>12</v>
      </c>
      <c r="B5" s="79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1" x14ac:dyDescent="0.25">
      <c r="A6" s="3" t="s">
        <v>22</v>
      </c>
      <c r="B6" s="4" t="s">
        <v>13</v>
      </c>
      <c r="C6" s="15">
        <v>0.56599999999999995</v>
      </c>
      <c r="D6" s="15">
        <v>0.61399999999999999</v>
      </c>
      <c r="E6" s="13">
        <v>0.63200000000000001</v>
      </c>
      <c r="F6" s="13">
        <v>0.56999999999999995</v>
      </c>
      <c r="G6" s="13">
        <v>0.6</v>
      </c>
      <c r="H6" s="13">
        <v>0.65</v>
      </c>
      <c r="I6" s="13">
        <v>0.67</v>
      </c>
      <c r="J6" s="13">
        <v>0.63</v>
      </c>
    </row>
    <row r="7" spans="1:11" x14ac:dyDescent="0.25">
      <c r="A7" s="3" t="s">
        <v>23</v>
      </c>
      <c r="B7" s="4" t="s">
        <v>13</v>
      </c>
      <c r="C7" s="15">
        <v>0.55800000000000005</v>
      </c>
      <c r="D7" s="15">
        <v>0.60299999999999998</v>
      </c>
      <c r="E7" s="13">
        <v>0.622</v>
      </c>
      <c r="F7" s="13">
        <v>0.56000000000000005</v>
      </c>
      <c r="G7" s="13">
        <v>0.59199999999999997</v>
      </c>
      <c r="H7" s="13">
        <v>0.63900000000000001</v>
      </c>
      <c r="I7" s="13">
        <v>0.66</v>
      </c>
      <c r="J7" s="13">
        <v>0.61</v>
      </c>
    </row>
    <row r="8" spans="1:11" x14ac:dyDescent="0.25">
      <c r="A8" s="21" t="s">
        <v>30</v>
      </c>
      <c r="B8" s="5" t="s">
        <v>13</v>
      </c>
      <c r="C8" s="13"/>
      <c r="D8" s="15">
        <f>26.4/40</f>
        <v>0.65999999999999992</v>
      </c>
      <c r="E8" s="13">
        <v>0.67</v>
      </c>
      <c r="F8" s="13">
        <v>0.62</v>
      </c>
      <c r="G8" s="13">
        <v>0.65</v>
      </c>
      <c r="H8" s="13">
        <v>0.7</v>
      </c>
      <c r="I8" s="13">
        <v>0.71</v>
      </c>
      <c r="J8" s="13">
        <v>0.67</v>
      </c>
    </row>
    <row r="9" spans="1:11" x14ac:dyDescent="0.25">
      <c r="A9" s="18" t="s">
        <v>24</v>
      </c>
      <c r="B9" s="6" t="s">
        <v>13</v>
      </c>
      <c r="C9" s="16">
        <f>25/40</f>
        <v>0.625</v>
      </c>
      <c r="D9" s="16">
        <f>26.4/40</f>
        <v>0.65999999999999992</v>
      </c>
      <c r="E9" s="14">
        <v>0.67400000000000004</v>
      </c>
      <c r="F9" s="14">
        <v>0.624</v>
      </c>
      <c r="G9" s="14">
        <v>0.66</v>
      </c>
      <c r="H9" s="14">
        <v>0.70899999999999996</v>
      </c>
      <c r="I9" s="14">
        <v>0.72</v>
      </c>
      <c r="J9" s="14">
        <v>0.67</v>
      </c>
    </row>
    <row r="10" spans="1:11" x14ac:dyDescent="0.25">
      <c r="A10" s="19"/>
      <c r="B10" s="7" t="s">
        <v>14</v>
      </c>
      <c r="C10" s="10">
        <v>0.78</v>
      </c>
      <c r="D10" s="10">
        <v>0.76500000000000001</v>
      </c>
      <c r="E10" s="10">
        <v>0.86099999999999999</v>
      </c>
      <c r="F10" s="10">
        <v>0.68</v>
      </c>
      <c r="G10" s="10">
        <v>0.77400000000000002</v>
      </c>
      <c r="H10" s="10">
        <v>0.82399999999999995</v>
      </c>
      <c r="I10" s="7"/>
      <c r="J10" s="7"/>
    </row>
    <row r="11" spans="1:11" x14ac:dyDescent="0.25">
      <c r="A11" s="19"/>
      <c r="B11" s="8" t="s">
        <v>15</v>
      </c>
      <c r="C11" s="11">
        <v>0.55000000000000004</v>
      </c>
      <c r="D11" s="11">
        <v>0.58099999999999996</v>
      </c>
      <c r="E11" s="11">
        <v>0.57599999999999996</v>
      </c>
      <c r="F11" s="11">
        <v>0.63600000000000001</v>
      </c>
      <c r="G11" s="11">
        <v>0.71699999999999997</v>
      </c>
      <c r="H11" s="11">
        <v>0.66900000000000004</v>
      </c>
      <c r="I11" s="8"/>
      <c r="J11" s="8"/>
    </row>
    <row r="12" spans="1:11" x14ac:dyDescent="0.25">
      <c r="A12" s="19"/>
      <c r="B12" s="8" t="s">
        <v>16</v>
      </c>
      <c r="C12" s="11">
        <v>0.5</v>
      </c>
      <c r="D12" s="11">
        <v>0.71099999999999997</v>
      </c>
      <c r="E12" s="11">
        <v>0.71899999999999997</v>
      </c>
      <c r="F12" s="11">
        <v>0.56799999999999995</v>
      </c>
      <c r="G12" s="11">
        <v>0.56599999999999995</v>
      </c>
      <c r="H12" s="11">
        <v>0.63100000000000001</v>
      </c>
      <c r="I12" s="8"/>
      <c r="J12" s="8"/>
    </row>
    <row r="13" spans="1:11" x14ac:dyDescent="0.25">
      <c r="A13" s="19"/>
      <c r="B13" s="8" t="s">
        <v>17</v>
      </c>
      <c r="C13" s="11">
        <v>0.65</v>
      </c>
      <c r="D13" s="11">
        <v>0.64500000000000002</v>
      </c>
      <c r="E13" s="11">
        <v>0.58799999999999997</v>
      </c>
      <c r="F13" s="11">
        <v>0.76300000000000001</v>
      </c>
      <c r="G13" s="11">
        <v>0.69799999999999995</v>
      </c>
      <c r="H13" s="11">
        <v>0.74299999999999999</v>
      </c>
      <c r="I13" s="8"/>
      <c r="J13" s="8"/>
    </row>
    <row r="14" spans="1:11" x14ac:dyDescent="0.25">
      <c r="A14" s="19"/>
      <c r="B14" s="9" t="s">
        <v>18</v>
      </c>
      <c r="C14" s="12">
        <v>0.5</v>
      </c>
      <c r="D14" s="12">
        <v>0.58099999999999996</v>
      </c>
      <c r="E14" s="12">
        <v>0.56299999999999994</v>
      </c>
      <c r="F14" s="12">
        <v>0.52600000000000002</v>
      </c>
      <c r="G14" s="12">
        <v>0.52300000000000002</v>
      </c>
      <c r="H14" s="12">
        <v>0.67600000000000005</v>
      </c>
      <c r="I14" s="9"/>
      <c r="J14" s="9"/>
    </row>
    <row r="15" spans="1:11" x14ac:dyDescent="0.25">
      <c r="A15" s="19"/>
      <c r="B15" s="7" t="s">
        <v>19</v>
      </c>
      <c r="C15" s="7"/>
      <c r="D15" s="7"/>
      <c r="E15" s="7"/>
      <c r="F15" s="7"/>
      <c r="G15" s="7"/>
      <c r="H15" s="7"/>
      <c r="I15" s="10">
        <v>0.78</v>
      </c>
      <c r="J15" s="10">
        <v>0.74</v>
      </c>
    </row>
    <row r="16" spans="1:11" x14ac:dyDescent="0.25">
      <c r="A16" s="19"/>
      <c r="B16" s="8" t="s">
        <v>3</v>
      </c>
      <c r="C16" s="8"/>
      <c r="D16" s="8"/>
      <c r="E16" s="8"/>
      <c r="F16" s="8"/>
      <c r="G16" s="8"/>
      <c r="H16" s="8"/>
      <c r="I16" s="11">
        <v>0.66</v>
      </c>
      <c r="J16" s="11">
        <v>0.6</v>
      </c>
    </row>
    <row r="17" spans="1:10" x14ac:dyDescent="0.25">
      <c r="A17" s="19"/>
      <c r="B17" s="8" t="s">
        <v>20</v>
      </c>
      <c r="C17" s="8"/>
      <c r="D17" s="8"/>
      <c r="E17" s="8"/>
      <c r="F17" s="8"/>
      <c r="G17" s="8"/>
      <c r="H17" s="8"/>
      <c r="I17" s="11">
        <v>0.85</v>
      </c>
      <c r="J17" s="11">
        <v>0.8</v>
      </c>
    </row>
    <row r="18" spans="1:10" x14ac:dyDescent="0.25">
      <c r="A18" s="20"/>
      <c r="B18" s="9" t="s">
        <v>21</v>
      </c>
      <c r="C18" s="9"/>
      <c r="D18" s="9"/>
      <c r="E18" s="9"/>
      <c r="F18" s="9"/>
      <c r="G18" s="9"/>
      <c r="H18" s="9"/>
      <c r="I18" s="12">
        <v>0.79</v>
      </c>
      <c r="J18" s="12">
        <v>0.81</v>
      </c>
    </row>
    <row r="19" spans="1:10" x14ac:dyDescent="0.25">
      <c r="A19" s="76" t="s">
        <v>39</v>
      </c>
    </row>
    <row r="20" spans="1:10" x14ac:dyDescent="0.25">
      <c r="E20" s="17"/>
    </row>
    <row r="21" spans="1:10" x14ac:dyDescent="0.25">
      <c r="C21" s="17"/>
      <c r="G21" s="17"/>
      <c r="H21" s="17"/>
    </row>
    <row r="22" spans="1:10" x14ac:dyDescent="0.25">
      <c r="C22" s="17"/>
    </row>
    <row r="23" spans="1:10" x14ac:dyDescent="0.25">
      <c r="C23" s="17"/>
    </row>
    <row r="24" spans="1:10" x14ac:dyDescent="0.25">
      <c r="C24" s="17"/>
    </row>
    <row r="25" spans="1:10" x14ac:dyDescent="0.25">
      <c r="C25" s="17"/>
    </row>
    <row r="40" spans="1:11" ht="18.75" x14ac:dyDescent="0.3">
      <c r="A40" s="27" t="s">
        <v>37</v>
      </c>
    </row>
    <row r="41" spans="1:11" x14ac:dyDescent="0.25">
      <c r="A41" s="77" t="s">
        <v>12</v>
      </c>
      <c r="B41" s="78"/>
      <c r="C41" s="79"/>
      <c r="D41" s="1" t="s">
        <v>4</v>
      </c>
      <c r="E41" s="1" t="s">
        <v>5</v>
      </c>
      <c r="F41" s="1" t="s">
        <v>6</v>
      </c>
      <c r="G41" s="1" t="s">
        <v>7</v>
      </c>
      <c r="H41" s="1" t="s">
        <v>8</v>
      </c>
      <c r="I41" s="1" t="s">
        <v>9</v>
      </c>
      <c r="J41" s="1" t="s">
        <v>10</v>
      </c>
      <c r="K41" s="1" t="s">
        <v>11</v>
      </c>
    </row>
    <row r="42" spans="1:11" x14ac:dyDescent="0.25">
      <c r="A42" s="7" t="s">
        <v>22</v>
      </c>
      <c r="B42" s="82" t="s">
        <v>0</v>
      </c>
      <c r="C42" s="28" t="s">
        <v>19</v>
      </c>
      <c r="D42" s="100">
        <v>0.63300000000000001</v>
      </c>
      <c r="E42" s="106">
        <v>0.60699999999999998</v>
      </c>
      <c r="F42" s="106">
        <v>0.50600000000000001</v>
      </c>
      <c r="G42" s="29">
        <v>0.65</v>
      </c>
      <c r="H42" s="29">
        <v>0.62</v>
      </c>
      <c r="I42" s="29">
        <v>0.68</v>
      </c>
      <c r="J42" s="46">
        <v>0.62</v>
      </c>
      <c r="K42" s="46">
        <v>0.69</v>
      </c>
    </row>
    <row r="43" spans="1:11" x14ac:dyDescent="0.25">
      <c r="A43" s="8"/>
      <c r="B43" s="83"/>
      <c r="C43" s="30" t="s">
        <v>25</v>
      </c>
      <c r="D43" s="101"/>
      <c r="E43" s="107"/>
      <c r="F43" s="107"/>
      <c r="G43" s="31">
        <v>0.61</v>
      </c>
      <c r="H43" s="31">
        <v>0.57999999999999996</v>
      </c>
      <c r="I43" s="31">
        <v>0.59</v>
      </c>
      <c r="J43" s="47">
        <v>0.64</v>
      </c>
      <c r="K43" s="47">
        <v>0.56000000000000005</v>
      </c>
    </row>
    <row r="44" spans="1:11" x14ac:dyDescent="0.25">
      <c r="A44" s="8"/>
      <c r="B44" s="84" t="s">
        <v>26</v>
      </c>
      <c r="C44" s="32" t="s">
        <v>3</v>
      </c>
      <c r="D44" s="102">
        <v>0.52100000000000002</v>
      </c>
      <c r="E44" s="102">
        <v>0.47799999999999998</v>
      </c>
      <c r="F44" s="102">
        <v>0.47299999999999998</v>
      </c>
      <c r="G44" s="33">
        <v>0.47</v>
      </c>
      <c r="H44" s="33">
        <v>0.48</v>
      </c>
      <c r="I44" s="33">
        <v>0.47</v>
      </c>
      <c r="J44" s="48">
        <v>0.48</v>
      </c>
      <c r="K44" s="48">
        <v>0.49</v>
      </c>
    </row>
    <row r="45" spans="1:11" x14ac:dyDescent="0.25">
      <c r="A45" s="8"/>
      <c r="B45" s="85"/>
      <c r="C45" s="34" t="s">
        <v>27</v>
      </c>
      <c r="D45" s="103"/>
      <c r="E45" s="103"/>
      <c r="F45" s="103"/>
      <c r="G45" s="35">
        <v>0.5</v>
      </c>
      <c r="H45" s="35">
        <v>0.59</v>
      </c>
      <c r="I45" s="35">
        <v>0.52</v>
      </c>
      <c r="J45" s="49">
        <v>0.5</v>
      </c>
      <c r="K45" s="49">
        <v>0.51</v>
      </c>
    </row>
    <row r="46" spans="1:11" x14ac:dyDescent="0.25">
      <c r="A46" s="8"/>
      <c r="B46" s="80" t="s">
        <v>1</v>
      </c>
      <c r="C46" s="38" t="s">
        <v>28</v>
      </c>
      <c r="D46" s="104">
        <v>0.61299999999999999</v>
      </c>
      <c r="E46" s="104">
        <v>0.59799999999999998</v>
      </c>
      <c r="F46" s="104">
        <v>0.56599999999999995</v>
      </c>
      <c r="G46" s="39">
        <v>0.63</v>
      </c>
      <c r="H46" s="39">
        <v>0.63</v>
      </c>
      <c r="I46" s="39">
        <v>0.67</v>
      </c>
      <c r="J46" s="39">
        <v>0.67</v>
      </c>
      <c r="K46" s="39">
        <v>0.64</v>
      </c>
    </row>
    <row r="47" spans="1:11" x14ac:dyDescent="0.25">
      <c r="A47" s="9"/>
      <c r="B47" s="81"/>
      <c r="C47" s="36" t="s">
        <v>29</v>
      </c>
      <c r="D47" s="105"/>
      <c r="E47" s="105"/>
      <c r="F47" s="105"/>
      <c r="G47" s="37">
        <v>0.46</v>
      </c>
      <c r="H47" s="37">
        <v>0.45</v>
      </c>
      <c r="I47" s="37">
        <v>0.46</v>
      </c>
      <c r="J47" s="37">
        <v>0.48</v>
      </c>
      <c r="K47" s="37">
        <v>0.45</v>
      </c>
    </row>
    <row r="48" spans="1:11" x14ac:dyDescent="0.25">
      <c r="A48" s="7" t="s">
        <v>23</v>
      </c>
      <c r="B48" s="82" t="s">
        <v>0</v>
      </c>
      <c r="C48" s="28" t="s">
        <v>19</v>
      </c>
      <c r="D48" s="106">
        <v>0.61399999999999999</v>
      </c>
      <c r="E48" s="106">
        <v>0.58299999999999996</v>
      </c>
      <c r="F48" s="106">
        <v>0.46800000000000003</v>
      </c>
      <c r="G48" s="29">
        <v>0.624</v>
      </c>
      <c r="H48" s="29">
        <v>0.59799999999999998</v>
      </c>
      <c r="I48" s="29">
        <v>0.63600000000000001</v>
      </c>
      <c r="J48" s="46">
        <v>0.60099999999999998</v>
      </c>
      <c r="K48" s="46">
        <v>0.67</v>
      </c>
    </row>
    <row r="49" spans="1:11" x14ac:dyDescent="0.25">
      <c r="A49" s="8"/>
      <c r="B49" s="83"/>
      <c r="C49" s="30" t="s">
        <v>25</v>
      </c>
      <c r="D49" s="107"/>
      <c r="E49" s="107"/>
      <c r="F49" s="107"/>
      <c r="G49" s="31">
        <v>0.59</v>
      </c>
      <c r="H49" s="31">
        <v>0.56000000000000005</v>
      </c>
      <c r="I49" s="31">
        <v>0.57299999999999995</v>
      </c>
      <c r="J49" s="47">
        <v>0.626</v>
      </c>
      <c r="K49" s="47">
        <v>0.55000000000000004</v>
      </c>
    </row>
    <row r="50" spans="1:11" x14ac:dyDescent="0.25">
      <c r="A50" s="8"/>
      <c r="B50" s="84" t="s">
        <v>26</v>
      </c>
      <c r="C50" s="32" t="s">
        <v>3</v>
      </c>
      <c r="D50" s="102">
        <v>0.51200000000000001</v>
      </c>
      <c r="E50" s="102">
        <v>0.47499999999999998</v>
      </c>
      <c r="F50" s="102">
        <v>0.45800000000000002</v>
      </c>
      <c r="G50" s="33">
        <v>0.46700000000000003</v>
      </c>
      <c r="H50" s="33">
        <v>0.47199999999999998</v>
      </c>
      <c r="I50" s="33">
        <v>0.46899999999999997</v>
      </c>
      <c r="J50" s="48">
        <v>0.48199999999999998</v>
      </c>
      <c r="K50" s="48">
        <v>0.48</v>
      </c>
    </row>
    <row r="51" spans="1:11" x14ac:dyDescent="0.25">
      <c r="A51" s="8"/>
      <c r="B51" s="85"/>
      <c r="C51" s="34" t="s">
        <v>27</v>
      </c>
      <c r="D51" s="103"/>
      <c r="E51" s="103"/>
      <c r="F51" s="103"/>
      <c r="G51" s="35">
        <v>0.48899999999999999</v>
      </c>
      <c r="H51" s="35">
        <v>0.57499999999999996</v>
      </c>
      <c r="I51" s="35">
        <v>0.50700000000000001</v>
      </c>
      <c r="J51" s="49">
        <v>0.49299999999999999</v>
      </c>
      <c r="K51" s="49">
        <v>0.5</v>
      </c>
    </row>
    <row r="52" spans="1:11" x14ac:dyDescent="0.25">
      <c r="A52" s="8"/>
      <c r="B52" s="80" t="s">
        <v>1</v>
      </c>
      <c r="C52" s="38" t="s">
        <v>28</v>
      </c>
      <c r="D52" s="104">
        <v>0.61699999999999999</v>
      </c>
      <c r="E52" s="104">
        <v>0.60399999999999998</v>
      </c>
      <c r="F52" s="104">
        <v>0.56499999999999995</v>
      </c>
      <c r="G52" s="39">
        <v>0.626</v>
      </c>
      <c r="H52" s="39">
        <v>0.626</v>
      </c>
      <c r="I52" s="39">
        <v>0.65500000000000003</v>
      </c>
      <c r="J52" s="39">
        <v>0.66100000000000003</v>
      </c>
      <c r="K52" s="39">
        <v>0.63</v>
      </c>
    </row>
    <row r="53" spans="1:11" x14ac:dyDescent="0.25">
      <c r="A53" s="9"/>
      <c r="B53" s="81"/>
      <c r="C53" s="36" t="s">
        <v>29</v>
      </c>
      <c r="D53" s="105"/>
      <c r="E53" s="105"/>
      <c r="F53" s="105"/>
      <c r="G53" s="37">
        <v>0.46600000000000003</v>
      </c>
      <c r="H53" s="37">
        <v>0.46</v>
      </c>
      <c r="I53" s="37">
        <v>0.45400000000000001</v>
      </c>
      <c r="J53" s="37">
        <v>0.47899999999999998</v>
      </c>
      <c r="K53" s="37">
        <v>0.45</v>
      </c>
    </row>
    <row r="54" spans="1:11" x14ac:dyDescent="0.25">
      <c r="A54" s="23" t="s">
        <v>30</v>
      </c>
      <c r="B54" s="82" t="s">
        <v>0</v>
      </c>
      <c r="C54" s="28" t="s">
        <v>19</v>
      </c>
      <c r="D54" s="28"/>
      <c r="E54" s="106">
        <f>63.9%</f>
        <v>0.63900000000000001</v>
      </c>
      <c r="F54" s="106">
        <f>54%</f>
        <v>0.54</v>
      </c>
      <c r="G54" s="29">
        <v>0.68</v>
      </c>
      <c r="H54" s="29">
        <v>0.66</v>
      </c>
      <c r="I54" s="29">
        <v>0.71</v>
      </c>
      <c r="J54" s="46">
        <v>0.65</v>
      </c>
      <c r="K54" s="46">
        <v>0.72</v>
      </c>
    </row>
    <row r="55" spans="1:11" x14ac:dyDescent="0.25">
      <c r="A55" s="8"/>
      <c r="B55" s="83"/>
      <c r="C55" s="30" t="s">
        <v>25</v>
      </c>
      <c r="D55" s="30"/>
      <c r="E55" s="107"/>
      <c r="F55" s="107"/>
      <c r="G55" s="31">
        <v>0.64</v>
      </c>
      <c r="H55" s="31">
        <v>0.61</v>
      </c>
      <c r="I55" s="31">
        <v>0.62</v>
      </c>
      <c r="J55" s="47">
        <v>0.67</v>
      </c>
      <c r="K55" s="47">
        <v>0.6</v>
      </c>
    </row>
    <row r="56" spans="1:11" x14ac:dyDescent="0.25">
      <c r="A56" s="8"/>
      <c r="B56" s="84" t="s">
        <v>26</v>
      </c>
      <c r="C56" s="32" t="s">
        <v>3</v>
      </c>
      <c r="D56" s="32"/>
      <c r="E56" s="102">
        <f>51.5%</f>
        <v>0.51500000000000001</v>
      </c>
      <c r="F56" s="102">
        <f>50.6%</f>
        <v>0.50600000000000001</v>
      </c>
      <c r="G56" s="33">
        <v>0.52</v>
      </c>
      <c r="H56" s="33">
        <v>0.52</v>
      </c>
      <c r="I56" s="33">
        <v>0.52</v>
      </c>
      <c r="J56" s="48">
        <v>0.53</v>
      </c>
      <c r="K56" s="48">
        <v>0.54</v>
      </c>
    </row>
    <row r="57" spans="1:11" x14ac:dyDescent="0.25">
      <c r="A57" s="8"/>
      <c r="B57" s="85"/>
      <c r="C57" s="34" t="s">
        <v>27</v>
      </c>
      <c r="D57" s="34"/>
      <c r="E57" s="103"/>
      <c r="F57" s="103"/>
      <c r="G57" s="35">
        <v>0.53</v>
      </c>
      <c r="H57" s="35">
        <v>0.62</v>
      </c>
      <c r="I57" s="35">
        <v>0.55000000000000004</v>
      </c>
      <c r="J57" s="49">
        <v>0.53</v>
      </c>
      <c r="K57" s="49">
        <v>0.55000000000000004</v>
      </c>
    </row>
    <row r="58" spans="1:11" x14ac:dyDescent="0.25">
      <c r="A58" s="8"/>
      <c r="B58" s="80" t="s">
        <v>1</v>
      </c>
      <c r="C58" s="38" t="s">
        <v>28</v>
      </c>
      <c r="D58" s="38"/>
      <c r="E58" s="104">
        <v>0.66800000000000004</v>
      </c>
      <c r="F58" s="104">
        <v>0.64</v>
      </c>
      <c r="G58" s="39">
        <v>0.7</v>
      </c>
      <c r="H58" s="39">
        <v>0.71</v>
      </c>
      <c r="I58" s="39">
        <v>0.74</v>
      </c>
      <c r="J58" s="39">
        <v>0.74</v>
      </c>
      <c r="K58" s="39">
        <v>0.72</v>
      </c>
    </row>
    <row r="59" spans="1:11" x14ac:dyDescent="0.25">
      <c r="A59" s="9"/>
      <c r="B59" s="81"/>
      <c r="C59" s="36" t="s">
        <v>29</v>
      </c>
      <c r="D59" s="36"/>
      <c r="E59" s="105"/>
      <c r="F59" s="105"/>
      <c r="G59" s="37">
        <v>0.54</v>
      </c>
      <c r="H59" s="37">
        <v>0.54</v>
      </c>
      <c r="I59" s="37">
        <v>0.55000000000000004</v>
      </c>
      <c r="J59" s="37">
        <v>0.56000000000000005</v>
      </c>
      <c r="K59" s="37">
        <v>0.54</v>
      </c>
    </row>
    <row r="60" spans="1:11" s="22" customFormat="1" x14ac:dyDescent="0.25">
      <c r="A60" s="24" t="s">
        <v>24</v>
      </c>
      <c r="B60" s="86" t="s">
        <v>0</v>
      </c>
      <c r="C60" s="40" t="s">
        <v>19</v>
      </c>
      <c r="D60" s="92">
        <f>32.59/50</f>
        <v>0.65180000000000005</v>
      </c>
      <c r="E60" s="92">
        <f>61.6%</f>
        <v>0.61599999999999999</v>
      </c>
      <c r="F60" s="92">
        <v>0.505</v>
      </c>
      <c r="G60" s="52">
        <v>0.65400000000000003</v>
      </c>
      <c r="H60" s="52">
        <v>0.64600000000000002</v>
      </c>
      <c r="I60" s="52">
        <v>0.68200000000000005</v>
      </c>
      <c r="J60" s="53">
        <v>0.64200000000000002</v>
      </c>
      <c r="K60" s="53">
        <v>0.71</v>
      </c>
    </row>
    <row r="61" spans="1:11" s="22" customFormat="1" x14ac:dyDescent="0.25">
      <c r="A61" s="25"/>
      <c r="B61" s="87"/>
      <c r="C61" s="41" t="s">
        <v>25</v>
      </c>
      <c r="D61" s="93"/>
      <c r="E61" s="93"/>
      <c r="F61" s="93"/>
      <c r="G61" s="54">
        <v>0.63400000000000001</v>
      </c>
      <c r="H61" s="54">
        <v>0.60199999999999998</v>
      </c>
      <c r="I61" s="54">
        <v>0.61699999999999999</v>
      </c>
      <c r="J61" s="55">
        <v>0.66700000000000004</v>
      </c>
      <c r="K61" s="55">
        <v>0.59</v>
      </c>
    </row>
    <row r="62" spans="1:11" s="22" customFormat="1" x14ac:dyDescent="0.25">
      <c r="A62" s="25"/>
      <c r="B62" s="88" t="s">
        <v>26</v>
      </c>
      <c r="C62" s="42" t="s">
        <v>3</v>
      </c>
      <c r="D62" s="94">
        <f>27.53/50</f>
        <v>0.55059999999999998</v>
      </c>
      <c r="E62" s="94">
        <f>51.8%</f>
        <v>0.51800000000000002</v>
      </c>
      <c r="F62" s="94">
        <f>49.5%</f>
        <v>0.495</v>
      </c>
      <c r="G62" s="56">
        <v>0.51900000000000002</v>
      </c>
      <c r="H62" s="56">
        <v>0.53</v>
      </c>
      <c r="I62" s="56">
        <v>0.53</v>
      </c>
      <c r="J62" s="57">
        <v>0.53200000000000003</v>
      </c>
      <c r="K62" s="57">
        <v>0.54</v>
      </c>
    </row>
    <row r="63" spans="1:11" s="22" customFormat="1" x14ac:dyDescent="0.25">
      <c r="A63" s="25"/>
      <c r="B63" s="89"/>
      <c r="C63" s="43" t="s">
        <v>27</v>
      </c>
      <c r="D63" s="95"/>
      <c r="E63" s="95"/>
      <c r="F63" s="95"/>
      <c r="G63" s="58">
        <v>0.52600000000000002</v>
      </c>
      <c r="H63" s="58">
        <v>0.61099999999999999</v>
      </c>
      <c r="I63" s="58">
        <v>0.54200000000000004</v>
      </c>
      <c r="J63" s="59">
        <v>0.53</v>
      </c>
      <c r="K63" s="59">
        <v>0.55000000000000004</v>
      </c>
    </row>
    <row r="64" spans="1:11" s="22" customFormat="1" x14ac:dyDescent="0.25">
      <c r="A64" s="25"/>
      <c r="B64" s="90" t="s">
        <v>1</v>
      </c>
      <c r="C64" s="44" t="s">
        <v>28</v>
      </c>
      <c r="D64" s="96">
        <f>33.43/50</f>
        <v>0.66859999999999997</v>
      </c>
      <c r="E64" s="96">
        <v>0.66200000000000003</v>
      </c>
      <c r="F64" s="96">
        <v>0.63600000000000001</v>
      </c>
      <c r="G64" s="60">
        <v>0.70399999999999996</v>
      </c>
      <c r="H64" s="60">
        <v>0.71599999999999997</v>
      </c>
      <c r="I64" s="60">
        <v>0.752</v>
      </c>
      <c r="J64" s="60">
        <v>0.75700000000000001</v>
      </c>
      <c r="K64" s="60">
        <v>0.73</v>
      </c>
    </row>
    <row r="65" spans="1:11" s="22" customFormat="1" x14ac:dyDescent="0.25">
      <c r="A65" s="26"/>
      <c r="B65" s="91"/>
      <c r="C65" s="45" t="s">
        <v>29</v>
      </c>
      <c r="D65" s="97"/>
      <c r="E65" s="97"/>
      <c r="F65" s="97"/>
      <c r="G65" s="61">
        <v>0.54100000000000004</v>
      </c>
      <c r="H65" s="61">
        <v>0.54300000000000004</v>
      </c>
      <c r="I65" s="61">
        <v>0.55600000000000005</v>
      </c>
      <c r="J65" s="61">
        <v>0.58599999999999997</v>
      </c>
      <c r="K65" s="61">
        <v>0.56000000000000005</v>
      </c>
    </row>
    <row r="66" spans="1:11" x14ac:dyDescent="0.25">
      <c r="A66" s="76" t="s">
        <v>39</v>
      </c>
    </row>
    <row r="68" spans="1:11" x14ac:dyDescent="0.25">
      <c r="E68" s="17"/>
    </row>
    <row r="118" spans="1:10" ht="18.75" x14ac:dyDescent="0.3">
      <c r="A118" s="27" t="s">
        <v>38</v>
      </c>
    </row>
    <row r="119" spans="1:10" x14ac:dyDescent="0.25">
      <c r="A119" s="77" t="s">
        <v>12</v>
      </c>
      <c r="B119" s="78"/>
      <c r="C119" s="79"/>
      <c r="D119" s="1" t="s">
        <v>5</v>
      </c>
      <c r="E119" s="1" t="s">
        <v>6</v>
      </c>
      <c r="F119" s="1" t="s">
        <v>7</v>
      </c>
      <c r="G119" s="1" t="s">
        <v>8</v>
      </c>
      <c r="H119" s="1" t="s">
        <v>9</v>
      </c>
      <c r="I119" s="1" t="s">
        <v>10</v>
      </c>
      <c r="J119" s="1" t="s">
        <v>11</v>
      </c>
    </row>
    <row r="120" spans="1:10" x14ac:dyDescent="0.25">
      <c r="A120" s="63" t="s">
        <v>22</v>
      </c>
      <c r="B120" s="7" t="s">
        <v>2</v>
      </c>
      <c r="C120" s="67" t="s">
        <v>31</v>
      </c>
      <c r="D120" s="70">
        <v>0.81</v>
      </c>
      <c r="E120" s="70">
        <v>0.755</v>
      </c>
      <c r="F120" s="70">
        <v>0.8</v>
      </c>
      <c r="G120" s="70">
        <v>0.81100000000000005</v>
      </c>
      <c r="H120" s="70">
        <v>0.71</v>
      </c>
      <c r="I120" s="70">
        <v>0.64</v>
      </c>
      <c r="J120" s="70"/>
    </row>
    <row r="121" spans="1:10" x14ac:dyDescent="0.25">
      <c r="A121" s="64"/>
      <c r="B121" s="9"/>
      <c r="C121" s="68" t="s">
        <v>32</v>
      </c>
      <c r="D121" s="71"/>
      <c r="E121" s="71"/>
      <c r="F121" s="71"/>
      <c r="G121" s="71"/>
      <c r="H121" s="71"/>
      <c r="I121" s="71">
        <v>0.8</v>
      </c>
      <c r="J121" s="71">
        <v>0.8</v>
      </c>
    </row>
    <row r="122" spans="1:10" x14ac:dyDescent="0.25">
      <c r="A122" s="63" t="s">
        <v>23</v>
      </c>
      <c r="B122" s="7" t="s">
        <v>2</v>
      </c>
      <c r="C122" s="67" t="s">
        <v>31</v>
      </c>
      <c r="D122" s="70">
        <v>0.80800000000000005</v>
      </c>
      <c r="E122" s="70">
        <v>0.74399999999999999</v>
      </c>
      <c r="F122" s="70">
        <v>0.80300000000000005</v>
      </c>
      <c r="G122" s="70">
        <v>0.80800000000000005</v>
      </c>
      <c r="H122" s="70">
        <v>0.71</v>
      </c>
      <c r="I122" s="70">
        <v>0.66</v>
      </c>
      <c r="J122" s="70"/>
    </row>
    <row r="123" spans="1:10" x14ac:dyDescent="0.25">
      <c r="A123" s="64"/>
      <c r="B123" s="9"/>
      <c r="C123" s="68" t="s">
        <v>32</v>
      </c>
      <c r="D123" s="71"/>
      <c r="E123" s="71"/>
      <c r="F123" s="71"/>
      <c r="G123" s="71"/>
      <c r="H123" s="71"/>
      <c r="I123" s="71">
        <v>0.77</v>
      </c>
      <c r="J123" s="71">
        <v>0.79</v>
      </c>
    </row>
    <row r="124" spans="1:10" x14ac:dyDescent="0.25">
      <c r="A124" s="18" t="s">
        <v>24</v>
      </c>
      <c r="B124" s="65" t="s">
        <v>2</v>
      </c>
      <c r="C124" s="69" t="s">
        <v>31</v>
      </c>
      <c r="D124" s="72">
        <v>0.82</v>
      </c>
      <c r="E124" s="72">
        <v>0.76900000000000002</v>
      </c>
      <c r="F124" s="72">
        <v>0.81599999999999995</v>
      </c>
      <c r="G124" s="72">
        <v>0.82299999999999995</v>
      </c>
      <c r="H124" s="72">
        <v>0.72</v>
      </c>
      <c r="I124" s="72">
        <v>0.65</v>
      </c>
      <c r="J124" s="72"/>
    </row>
    <row r="125" spans="1:10" x14ac:dyDescent="0.25">
      <c r="A125" s="19"/>
      <c r="B125" s="26"/>
      <c r="C125" s="66" t="s">
        <v>32</v>
      </c>
      <c r="D125" s="72"/>
      <c r="E125" s="72"/>
      <c r="F125" s="72"/>
      <c r="G125" s="72"/>
      <c r="H125" s="72"/>
      <c r="I125" s="72">
        <v>0.83</v>
      </c>
      <c r="J125" s="72">
        <v>0.83</v>
      </c>
    </row>
    <row r="126" spans="1:10" x14ac:dyDescent="0.25">
      <c r="A126" s="19"/>
      <c r="B126" s="62" t="s">
        <v>33</v>
      </c>
      <c r="C126" s="62"/>
      <c r="D126" s="73"/>
      <c r="E126" s="73"/>
      <c r="F126" s="73"/>
      <c r="G126" s="73"/>
      <c r="H126" s="73"/>
      <c r="I126" s="73"/>
      <c r="J126" s="73"/>
    </row>
    <row r="127" spans="1:10" x14ac:dyDescent="0.25">
      <c r="A127" s="19"/>
      <c r="B127" s="8" t="s">
        <v>19</v>
      </c>
      <c r="C127" s="8"/>
      <c r="D127" s="73">
        <v>0.59399999999999997</v>
      </c>
      <c r="E127" s="73">
        <v>0.57199999999999995</v>
      </c>
      <c r="F127" s="73">
        <v>0.55600000000000005</v>
      </c>
      <c r="G127" s="73">
        <v>0.57199999999999995</v>
      </c>
      <c r="H127" s="73">
        <v>0.52</v>
      </c>
      <c r="I127" s="73">
        <v>0.55000000000000004</v>
      </c>
      <c r="J127" s="73"/>
    </row>
    <row r="128" spans="1:10" x14ac:dyDescent="0.25">
      <c r="B128" s="50" t="s">
        <v>3</v>
      </c>
      <c r="C128" s="50"/>
      <c r="D128" s="73">
        <v>0.58499999999999996</v>
      </c>
      <c r="E128" s="73">
        <v>0.52300000000000002</v>
      </c>
      <c r="F128" s="73">
        <v>0.60499999999999998</v>
      </c>
      <c r="G128" s="73">
        <v>0.60399999999999998</v>
      </c>
      <c r="H128" s="73">
        <v>0.50900000000000001</v>
      </c>
      <c r="I128" s="73">
        <v>0.43</v>
      </c>
      <c r="J128" s="73"/>
    </row>
    <row r="129" spans="1:10" x14ac:dyDescent="0.25">
      <c r="B129" s="50" t="s">
        <v>20</v>
      </c>
      <c r="C129" s="50"/>
      <c r="D129" s="73">
        <v>0.69699999999999995</v>
      </c>
      <c r="E129" s="73">
        <v>0.77600000000000002</v>
      </c>
      <c r="F129" s="73">
        <v>0.74299999999999999</v>
      </c>
      <c r="G129" s="73">
        <v>0.753</v>
      </c>
      <c r="H129" s="73">
        <v>0.755</v>
      </c>
      <c r="I129" s="73">
        <v>0.69</v>
      </c>
      <c r="J129" s="73"/>
    </row>
    <row r="130" spans="1:10" x14ac:dyDescent="0.25">
      <c r="A130" s="8"/>
      <c r="B130" s="50" t="s">
        <v>21</v>
      </c>
      <c r="C130" s="50"/>
      <c r="D130" s="74">
        <v>0.68700000000000006</v>
      </c>
      <c r="E130" s="74">
        <v>0.65800000000000003</v>
      </c>
      <c r="F130" s="74">
        <v>0.755</v>
      </c>
      <c r="G130" s="74">
        <v>0.66400000000000003</v>
      </c>
      <c r="H130" s="74">
        <v>0.76400000000000001</v>
      </c>
      <c r="I130" s="74">
        <v>0.72</v>
      </c>
      <c r="J130" s="74"/>
    </row>
    <row r="131" spans="1:10" x14ac:dyDescent="0.25">
      <c r="B131" s="62" t="s">
        <v>34</v>
      </c>
      <c r="D131" s="73"/>
      <c r="E131" s="73"/>
      <c r="F131" s="73"/>
      <c r="G131" s="73"/>
      <c r="H131" s="73"/>
      <c r="I131" s="73"/>
      <c r="J131" s="73"/>
    </row>
    <row r="132" spans="1:10" x14ac:dyDescent="0.25">
      <c r="B132" s="8" t="s">
        <v>19</v>
      </c>
      <c r="D132" s="73"/>
      <c r="E132" s="73"/>
      <c r="F132" s="73"/>
      <c r="G132" s="73"/>
      <c r="H132" s="73"/>
      <c r="I132" s="73">
        <v>0.68</v>
      </c>
      <c r="J132" s="73">
        <v>0.61</v>
      </c>
    </row>
    <row r="133" spans="1:10" x14ac:dyDescent="0.25">
      <c r="B133" s="50" t="s">
        <v>3</v>
      </c>
      <c r="D133" s="73"/>
      <c r="E133" s="73"/>
      <c r="F133" s="73"/>
      <c r="G133" s="73"/>
      <c r="H133" s="73"/>
      <c r="I133" s="73">
        <v>0.6</v>
      </c>
      <c r="J133" s="73">
        <v>0.61</v>
      </c>
    </row>
    <row r="134" spans="1:10" x14ac:dyDescent="0.25">
      <c r="B134" s="50" t="s">
        <v>20</v>
      </c>
      <c r="D134" s="73"/>
      <c r="E134" s="73"/>
      <c r="F134" s="73"/>
      <c r="G134" s="73"/>
      <c r="H134" s="73"/>
      <c r="I134" s="73">
        <v>0.84</v>
      </c>
      <c r="J134" s="73">
        <v>0.8</v>
      </c>
    </row>
    <row r="135" spans="1:10" x14ac:dyDescent="0.25">
      <c r="A135" s="9"/>
      <c r="B135" s="51" t="s">
        <v>21</v>
      </c>
      <c r="C135" s="9"/>
      <c r="D135" s="71"/>
      <c r="E135" s="71"/>
      <c r="F135" s="71"/>
      <c r="G135" s="71"/>
      <c r="H135" s="71"/>
      <c r="I135" s="71">
        <v>0.8</v>
      </c>
      <c r="J135" s="71">
        <v>0.83</v>
      </c>
    </row>
    <row r="136" spans="1:10" x14ac:dyDescent="0.25">
      <c r="A136" s="75" t="s">
        <v>35</v>
      </c>
    </row>
    <row r="137" spans="1:10" x14ac:dyDescent="0.25">
      <c r="A137" s="76" t="s">
        <v>39</v>
      </c>
    </row>
  </sheetData>
  <mergeCells count="49">
    <mergeCell ref="E62:E63"/>
    <mergeCell ref="E64:E65"/>
    <mergeCell ref="F42:F43"/>
    <mergeCell ref="F44:F45"/>
    <mergeCell ref="F48:F49"/>
    <mergeCell ref="F50:F51"/>
    <mergeCell ref="F54:F55"/>
    <mergeCell ref="F56:F57"/>
    <mergeCell ref="F60:F61"/>
    <mergeCell ref="F62:F63"/>
    <mergeCell ref="F46:F47"/>
    <mergeCell ref="F52:F53"/>
    <mergeCell ref="F58:F59"/>
    <mergeCell ref="F64:F65"/>
    <mergeCell ref="E52:E53"/>
    <mergeCell ref="E54:E55"/>
    <mergeCell ref="E58:E59"/>
    <mergeCell ref="E60:E61"/>
    <mergeCell ref="E42:E43"/>
    <mergeCell ref="E44:E45"/>
    <mergeCell ref="E46:E47"/>
    <mergeCell ref="E48:E49"/>
    <mergeCell ref="E50:E51"/>
    <mergeCell ref="D60:D61"/>
    <mergeCell ref="D62:D63"/>
    <mergeCell ref="D64:D65"/>
    <mergeCell ref="A5:B5"/>
    <mergeCell ref="A1:K1"/>
    <mergeCell ref="D42:D43"/>
    <mergeCell ref="D44:D45"/>
    <mergeCell ref="D46:D47"/>
    <mergeCell ref="D48:D49"/>
    <mergeCell ref="B50:B51"/>
    <mergeCell ref="B52:B53"/>
    <mergeCell ref="B54:B55"/>
    <mergeCell ref="B56:B57"/>
    <mergeCell ref="E56:E57"/>
    <mergeCell ref="D50:D51"/>
    <mergeCell ref="D52:D53"/>
    <mergeCell ref="A119:C119"/>
    <mergeCell ref="B58:B59"/>
    <mergeCell ref="A41:C41"/>
    <mergeCell ref="B42:B43"/>
    <mergeCell ref="B44:B45"/>
    <mergeCell ref="B46:B47"/>
    <mergeCell ref="B48:B49"/>
    <mergeCell ref="B60:B61"/>
    <mergeCell ref="B62:B63"/>
    <mergeCell ref="B64:B65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>&amp;L&amp;"-,Kursywa"&amp;8Referat Badań i Analiz Społeczno-Gospodarczych, WPG&amp;C&amp;"-,Kursywa"&amp;8"Gdańsk w liczbach - wyniki egzaminów"&amp;R&amp;"-,Kursywa"&amp;8www.gdansk.pl/gdanskwliczbach</oddFooter>
  </headerFooter>
  <rowBreaks count="3" manualBreakCount="3">
    <brk id="38" max="16383" man="1"/>
    <brk id="66" max="16383" man="1"/>
    <brk id="1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egzaminów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2017-02-01T08:26:25Z</dcterms:modified>
</cp:coreProperties>
</file>