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ekarska.m\Desktop\STATYSTYAKA ZA II PÓŁROCZE 2016\"/>
    </mc:Choice>
  </mc:AlternateContent>
  <bookViews>
    <workbookView xWindow="120" yWindow="45" windowWidth="21405" windowHeight="10545"/>
  </bookViews>
  <sheets>
    <sheet name="0001XXXX" sheetId="1" r:id="rId1"/>
  </sheets>
  <calcPr calcId="152511"/>
</workbook>
</file>

<file path=xl/calcChain.xml><?xml version="1.0" encoding="utf-8"?>
<calcChain xmlns="http://schemas.openxmlformats.org/spreadsheetml/2006/main">
  <c r="J28" i="1" l="1"/>
  <c r="R267" i="1" l="1"/>
  <c r="R172" i="1"/>
  <c r="N58" i="1"/>
  <c r="N57" i="1"/>
  <c r="N54" i="1"/>
  <c r="R27" i="1"/>
  <c r="S682" i="1" l="1"/>
  <c r="S683" i="1" s="1"/>
  <c r="T683" i="1" s="1"/>
  <c r="Q682" i="1"/>
  <c r="Q683" i="1" s="1"/>
  <c r="P682" i="1"/>
  <c r="P683" i="1" s="1"/>
  <c r="O682" i="1"/>
  <c r="O683" i="1" s="1"/>
  <c r="M682" i="1"/>
  <c r="M683" i="1" s="1"/>
  <c r="N683" i="1" s="1"/>
  <c r="L682" i="1"/>
  <c r="L683" i="1" s="1"/>
  <c r="J682" i="1"/>
  <c r="J683" i="1" s="1"/>
  <c r="K683" i="1" s="1"/>
  <c r="H682" i="1"/>
  <c r="H683" i="1" s="1"/>
  <c r="I683" i="1" s="1"/>
  <c r="F682" i="1"/>
  <c r="F683" i="1" s="1"/>
  <c r="E682" i="1"/>
  <c r="E683" i="1" s="1"/>
  <c r="T681" i="1"/>
  <c r="R681" i="1"/>
  <c r="N681" i="1"/>
  <c r="K681" i="1"/>
  <c r="I681" i="1"/>
  <c r="G681" i="1"/>
  <c r="S669" i="1"/>
  <c r="S670" i="1" s="1"/>
  <c r="T670" i="1" s="1"/>
  <c r="Q669" i="1"/>
  <c r="Q670" i="1" s="1"/>
  <c r="R670" i="1" s="1"/>
  <c r="P669" i="1"/>
  <c r="P670" i="1" s="1"/>
  <c r="O669" i="1"/>
  <c r="O670" i="1" s="1"/>
  <c r="M669" i="1"/>
  <c r="M670" i="1" s="1"/>
  <c r="N670" i="1" s="1"/>
  <c r="L669" i="1"/>
  <c r="L670" i="1" s="1"/>
  <c r="J669" i="1"/>
  <c r="J670" i="1" s="1"/>
  <c r="K670" i="1" s="1"/>
  <c r="H669" i="1"/>
  <c r="H670" i="1" s="1"/>
  <c r="I670" i="1" s="1"/>
  <c r="F669" i="1"/>
  <c r="F670" i="1" s="1"/>
  <c r="G670" i="1" s="1"/>
  <c r="E669" i="1"/>
  <c r="E670" i="1" s="1"/>
  <c r="T668" i="1"/>
  <c r="R668" i="1"/>
  <c r="N668" i="1"/>
  <c r="K668" i="1"/>
  <c r="I668" i="1"/>
  <c r="G668" i="1"/>
  <c r="T667" i="1"/>
  <c r="R667" i="1"/>
  <c r="N667" i="1"/>
  <c r="K667" i="1"/>
  <c r="I667" i="1"/>
  <c r="G667" i="1"/>
  <c r="T666" i="1"/>
  <c r="R666" i="1"/>
  <c r="N666" i="1"/>
  <c r="K666" i="1"/>
  <c r="I666" i="1"/>
  <c r="G666" i="1"/>
  <c r="T665" i="1"/>
  <c r="R665" i="1"/>
  <c r="N665" i="1"/>
  <c r="K665" i="1"/>
  <c r="I665" i="1"/>
  <c r="G665" i="1"/>
  <c r="T664" i="1"/>
  <c r="R664" i="1"/>
  <c r="N664" i="1"/>
  <c r="K664" i="1"/>
  <c r="I664" i="1"/>
  <c r="G664" i="1"/>
  <c r="S652" i="1"/>
  <c r="S653" i="1" s="1"/>
  <c r="T653" i="1" s="1"/>
  <c r="Q652" i="1"/>
  <c r="Q653" i="1" s="1"/>
  <c r="P652" i="1"/>
  <c r="P653" i="1" s="1"/>
  <c r="O652" i="1"/>
  <c r="O653" i="1" s="1"/>
  <c r="M652" i="1"/>
  <c r="M653" i="1" s="1"/>
  <c r="L652" i="1"/>
  <c r="L653" i="1" s="1"/>
  <c r="J652" i="1"/>
  <c r="J653" i="1" s="1"/>
  <c r="K653" i="1" s="1"/>
  <c r="H652" i="1"/>
  <c r="H653" i="1" s="1"/>
  <c r="F652" i="1"/>
  <c r="F653" i="1" s="1"/>
  <c r="E652" i="1"/>
  <c r="E653" i="1" s="1"/>
  <c r="T651" i="1"/>
  <c r="R651" i="1"/>
  <c r="N651" i="1"/>
  <c r="K651" i="1"/>
  <c r="I651" i="1"/>
  <c r="G651" i="1"/>
  <c r="S639" i="1"/>
  <c r="S640" i="1" s="1"/>
  <c r="Q639" i="1"/>
  <c r="Q640" i="1" s="1"/>
  <c r="P639" i="1"/>
  <c r="P640" i="1" s="1"/>
  <c r="O639" i="1"/>
  <c r="O640" i="1" s="1"/>
  <c r="M639" i="1"/>
  <c r="M640" i="1" s="1"/>
  <c r="N640" i="1" s="1"/>
  <c r="L639" i="1"/>
  <c r="L640" i="1" s="1"/>
  <c r="J639" i="1"/>
  <c r="J640" i="1" s="1"/>
  <c r="K640" i="1" s="1"/>
  <c r="H639" i="1"/>
  <c r="H640" i="1" s="1"/>
  <c r="F639" i="1"/>
  <c r="F640" i="1" s="1"/>
  <c r="E639" i="1"/>
  <c r="E640" i="1" s="1"/>
  <c r="T638" i="1"/>
  <c r="R638" i="1"/>
  <c r="N638" i="1"/>
  <c r="K638" i="1"/>
  <c r="I638" i="1"/>
  <c r="G638" i="1"/>
  <c r="T637" i="1"/>
  <c r="R637" i="1"/>
  <c r="N637" i="1"/>
  <c r="K637" i="1"/>
  <c r="I637" i="1"/>
  <c r="G637" i="1"/>
  <c r="T636" i="1"/>
  <c r="R636" i="1"/>
  <c r="N636" i="1"/>
  <c r="K636" i="1"/>
  <c r="I636" i="1"/>
  <c r="G636" i="1"/>
  <c r="T635" i="1"/>
  <c r="R635" i="1"/>
  <c r="N635" i="1"/>
  <c r="K635" i="1"/>
  <c r="I635" i="1"/>
  <c r="G635" i="1"/>
  <c r="T634" i="1"/>
  <c r="R634" i="1"/>
  <c r="N634" i="1"/>
  <c r="K634" i="1"/>
  <c r="I634" i="1"/>
  <c r="G634" i="1"/>
  <c r="T633" i="1"/>
  <c r="R633" i="1"/>
  <c r="N633" i="1"/>
  <c r="K633" i="1"/>
  <c r="I633" i="1"/>
  <c r="G633" i="1"/>
  <c r="S621" i="1"/>
  <c r="S622" i="1" s="1"/>
  <c r="Q621" i="1"/>
  <c r="Q622" i="1" s="1"/>
  <c r="P621" i="1"/>
  <c r="P622" i="1" s="1"/>
  <c r="O621" i="1"/>
  <c r="O622" i="1" s="1"/>
  <c r="M621" i="1"/>
  <c r="M622" i="1" s="1"/>
  <c r="L621" i="1"/>
  <c r="L622" i="1" s="1"/>
  <c r="J621" i="1"/>
  <c r="J622" i="1" s="1"/>
  <c r="K622" i="1" s="1"/>
  <c r="H621" i="1"/>
  <c r="H622" i="1" s="1"/>
  <c r="F621" i="1"/>
  <c r="F622" i="1" s="1"/>
  <c r="E621" i="1"/>
  <c r="E622" i="1" s="1"/>
  <c r="T620" i="1"/>
  <c r="R620" i="1"/>
  <c r="N620" i="1"/>
  <c r="K620" i="1"/>
  <c r="I620" i="1"/>
  <c r="G620" i="1"/>
  <c r="S608" i="1"/>
  <c r="S609" i="1" s="1"/>
  <c r="T609" i="1" s="1"/>
  <c r="Q608" i="1"/>
  <c r="Q609" i="1" s="1"/>
  <c r="P608" i="1"/>
  <c r="P609" i="1" s="1"/>
  <c r="O608" i="1"/>
  <c r="O609" i="1" s="1"/>
  <c r="M608" i="1"/>
  <c r="M609" i="1" s="1"/>
  <c r="L608" i="1"/>
  <c r="L609" i="1" s="1"/>
  <c r="J608" i="1"/>
  <c r="J609" i="1" s="1"/>
  <c r="K609" i="1" s="1"/>
  <c r="H608" i="1"/>
  <c r="H609" i="1" s="1"/>
  <c r="F608" i="1"/>
  <c r="F609" i="1" s="1"/>
  <c r="E608" i="1"/>
  <c r="E609" i="1" s="1"/>
  <c r="T607" i="1"/>
  <c r="R607" i="1"/>
  <c r="N607" i="1"/>
  <c r="K607" i="1"/>
  <c r="I607" i="1"/>
  <c r="G607" i="1"/>
  <c r="S595" i="1"/>
  <c r="S596" i="1" s="1"/>
  <c r="Q595" i="1"/>
  <c r="Q596" i="1" s="1"/>
  <c r="P595" i="1"/>
  <c r="P596" i="1" s="1"/>
  <c r="O595" i="1"/>
  <c r="O596" i="1" s="1"/>
  <c r="M595" i="1"/>
  <c r="M596" i="1" s="1"/>
  <c r="L595" i="1"/>
  <c r="L596" i="1" s="1"/>
  <c r="J595" i="1"/>
  <c r="J596" i="1" s="1"/>
  <c r="H595" i="1"/>
  <c r="H596" i="1" s="1"/>
  <c r="F595" i="1"/>
  <c r="F596" i="1" s="1"/>
  <c r="E595" i="1"/>
  <c r="E596" i="1" s="1"/>
  <c r="T594" i="1"/>
  <c r="R594" i="1"/>
  <c r="N594" i="1"/>
  <c r="K594" i="1"/>
  <c r="I594" i="1"/>
  <c r="G594" i="1"/>
  <c r="S582" i="1"/>
  <c r="S583" i="1" s="1"/>
  <c r="T583" i="1" s="1"/>
  <c r="Q582" i="1"/>
  <c r="Q583" i="1" s="1"/>
  <c r="P582" i="1"/>
  <c r="P583" i="1" s="1"/>
  <c r="O582" i="1"/>
  <c r="O583" i="1" s="1"/>
  <c r="M582" i="1"/>
  <c r="M583" i="1" s="1"/>
  <c r="L582" i="1"/>
  <c r="L583" i="1" s="1"/>
  <c r="J582" i="1"/>
  <c r="J583" i="1" s="1"/>
  <c r="K583" i="1" s="1"/>
  <c r="H582" i="1"/>
  <c r="H583" i="1" s="1"/>
  <c r="F582" i="1"/>
  <c r="F583" i="1" s="1"/>
  <c r="E582" i="1"/>
  <c r="E583" i="1" s="1"/>
  <c r="T581" i="1"/>
  <c r="R581" i="1"/>
  <c r="N581" i="1"/>
  <c r="K581" i="1"/>
  <c r="I581" i="1"/>
  <c r="G581" i="1"/>
  <c r="S569" i="1"/>
  <c r="S570" i="1" s="1"/>
  <c r="Q569" i="1"/>
  <c r="Q570" i="1" s="1"/>
  <c r="P569" i="1"/>
  <c r="P570" i="1" s="1"/>
  <c r="O569" i="1"/>
  <c r="O570" i="1" s="1"/>
  <c r="M569" i="1"/>
  <c r="M570" i="1" s="1"/>
  <c r="L569" i="1"/>
  <c r="L570" i="1" s="1"/>
  <c r="J569" i="1"/>
  <c r="J570" i="1" s="1"/>
  <c r="K570" i="1" s="1"/>
  <c r="H569" i="1"/>
  <c r="H570" i="1" s="1"/>
  <c r="F569" i="1"/>
  <c r="F570" i="1" s="1"/>
  <c r="E569" i="1"/>
  <c r="E570" i="1" s="1"/>
  <c r="T568" i="1"/>
  <c r="R568" i="1"/>
  <c r="N568" i="1"/>
  <c r="K568" i="1"/>
  <c r="I568" i="1"/>
  <c r="G568" i="1"/>
  <c r="S556" i="1"/>
  <c r="S557" i="1" s="1"/>
  <c r="Q556" i="1"/>
  <c r="Q557" i="1" s="1"/>
  <c r="P556" i="1"/>
  <c r="P557" i="1" s="1"/>
  <c r="O556" i="1"/>
  <c r="O557" i="1" s="1"/>
  <c r="M556" i="1"/>
  <c r="M557" i="1" s="1"/>
  <c r="L556" i="1"/>
  <c r="L557" i="1" s="1"/>
  <c r="J556" i="1"/>
  <c r="J557" i="1" s="1"/>
  <c r="K557" i="1" s="1"/>
  <c r="H556" i="1"/>
  <c r="H557" i="1" s="1"/>
  <c r="F556" i="1"/>
  <c r="F557" i="1" s="1"/>
  <c r="E556" i="1"/>
  <c r="E557" i="1" s="1"/>
  <c r="T555" i="1"/>
  <c r="R555" i="1"/>
  <c r="N555" i="1"/>
  <c r="K555" i="1"/>
  <c r="I555" i="1"/>
  <c r="G555" i="1"/>
  <c r="S543" i="1"/>
  <c r="S544" i="1" s="1"/>
  <c r="Q543" i="1"/>
  <c r="Q544" i="1" s="1"/>
  <c r="P543" i="1"/>
  <c r="P544" i="1" s="1"/>
  <c r="O543" i="1"/>
  <c r="O544" i="1" s="1"/>
  <c r="M543" i="1"/>
  <c r="M544" i="1" s="1"/>
  <c r="L543" i="1"/>
  <c r="L544" i="1" s="1"/>
  <c r="J543" i="1"/>
  <c r="J544" i="1" s="1"/>
  <c r="H543" i="1"/>
  <c r="H544" i="1" s="1"/>
  <c r="F543" i="1"/>
  <c r="F544" i="1" s="1"/>
  <c r="E543" i="1"/>
  <c r="E544" i="1" s="1"/>
  <c r="T542" i="1"/>
  <c r="R542" i="1"/>
  <c r="N542" i="1"/>
  <c r="K542" i="1"/>
  <c r="I542" i="1"/>
  <c r="G542" i="1"/>
  <c r="T541" i="1"/>
  <c r="R541" i="1"/>
  <c r="N541" i="1"/>
  <c r="K541" i="1"/>
  <c r="I541" i="1"/>
  <c r="G541" i="1"/>
  <c r="T540" i="1"/>
  <c r="R540" i="1"/>
  <c r="N540" i="1"/>
  <c r="K540" i="1"/>
  <c r="I540" i="1"/>
  <c r="G540" i="1"/>
  <c r="S528" i="1"/>
  <c r="S529" i="1" s="1"/>
  <c r="Q528" i="1"/>
  <c r="Q529" i="1" s="1"/>
  <c r="P528" i="1"/>
  <c r="P529" i="1" s="1"/>
  <c r="O528" i="1"/>
  <c r="O529" i="1" s="1"/>
  <c r="M528" i="1"/>
  <c r="M529" i="1" s="1"/>
  <c r="L528" i="1"/>
  <c r="L529" i="1" s="1"/>
  <c r="J528" i="1"/>
  <c r="J529" i="1" s="1"/>
  <c r="K529" i="1" s="1"/>
  <c r="H528" i="1"/>
  <c r="H529" i="1" s="1"/>
  <c r="F528" i="1"/>
  <c r="F529" i="1" s="1"/>
  <c r="E528" i="1"/>
  <c r="E529" i="1" s="1"/>
  <c r="T527" i="1"/>
  <c r="R527" i="1"/>
  <c r="N527" i="1"/>
  <c r="K527" i="1"/>
  <c r="I527" i="1"/>
  <c r="G527" i="1"/>
  <c r="T526" i="1"/>
  <c r="R526" i="1"/>
  <c r="N526" i="1"/>
  <c r="K526" i="1"/>
  <c r="I526" i="1"/>
  <c r="G526" i="1"/>
  <c r="S514" i="1"/>
  <c r="S515" i="1" s="1"/>
  <c r="Q514" i="1"/>
  <c r="Q515" i="1" s="1"/>
  <c r="P514" i="1"/>
  <c r="P515" i="1" s="1"/>
  <c r="O514" i="1"/>
  <c r="O515" i="1" s="1"/>
  <c r="M514" i="1"/>
  <c r="M515" i="1" s="1"/>
  <c r="L514" i="1"/>
  <c r="L515" i="1" s="1"/>
  <c r="J514" i="1"/>
  <c r="J515" i="1" s="1"/>
  <c r="H514" i="1"/>
  <c r="H515" i="1" s="1"/>
  <c r="F514" i="1"/>
  <c r="F515" i="1" s="1"/>
  <c r="E514" i="1"/>
  <c r="E515" i="1" s="1"/>
  <c r="T513" i="1"/>
  <c r="R513" i="1"/>
  <c r="N513" i="1"/>
  <c r="K513" i="1"/>
  <c r="I513" i="1"/>
  <c r="G513" i="1"/>
  <c r="T512" i="1"/>
  <c r="R512" i="1"/>
  <c r="N512" i="1"/>
  <c r="K512" i="1"/>
  <c r="I512" i="1"/>
  <c r="G512" i="1"/>
  <c r="T511" i="1"/>
  <c r="R511" i="1"/>
  <c r="N511" i="1"/>
  <c r="K511" i="1"/>
  <c r="I511" i="1"/>
  <c r="G511" i="1"/>
  <c r="T510" i="1"/>
  <c r="R510" i="1"/>
  <c r="N510" i="1"/>
  <c r="K510" i="1"/>
  <c r="I510" i="1"/>
  <c r="G510" i="1"/>
  <c r="S498" i="1"/>
  <c r="S499" i="1" s="1"/>
  <c r="Q498" i="1"/>
  <c r="Q499" i="1" s="1"/>
  <c r="P498" i="1"/>
  <c r="P499" i="1" s="1"/>
  <c r="O498" i="1"/>
  <c r="O499" i="1" s="1"/>
  <c r="M498" i="1"/>
  <c r="M499" i="1" s="1"/>
  <c r="L498" i="1"/>
  <c r="L499" i="1" s="1"/>
  <c r="J498" i="1"/>
  <c r="J499" i="1" s="1"/>
  <c r="K499" i="1" s="1"/>
  <c r="H498" i="1"/>
  <c r="H499" i="1" s="1"/>
  <c r="F498" i="1"/>
  <c r="F499" i="1" s="1"/>
  <c r="E498" i="1"/>
  <c r="E499" i="1" s="1"/>
  <c r="T497" i="1"/>
  <c r="R497" i="1"/>
  <c r="N497" i="1"/>
  <c r="K497" i="1"/>
  <c r="I497" i="1"/>
  <c r="G497" i="1"/>
  <c r="S485" i="1"/>
  <c r="S486" i="1" s="1"/>
  <c r="Q485" i="1"/>
  <c r="Q486" i="1" s="1"/>
  <c r="P485" i="1"/>
  <c r="P486" i="1" s="1"/>
  <c r="O485" i="1"/>
  <c r="O486" i="1" s="1"/>
  <c r="M485" i="1"/>
  <c r="M486" i="1" s="1"/>
  <c r="L485" i="1"/>
  <c r="L486" i="1" s="1"/>
  <c r="J485" i="1"/>
  <c r="J486" i="1" s="1"/>
  <c r="H485" i="1"/>
  <c r="H486" i="1" s="1"/>
  <c r="F485" i="1"/>
  <c r="F486" i="1" s="1"/>
  <c r="E485" i="1"/>
  <c r="E486" i="1" s="1"/>
  <c r="T484" i="1"/>
  <c r="R484" i="1"/>
  <c r="N484" i="1"/>
  <c r="K484" i="1"/>
  <c r="I484" i="1"/>
  <c r="G484" i="1"/>
  <c r="T483" i="1"/>
  <c r="R483" i="1"/>
  <c r="N483" i="1"/>
  <c r="K483" i="1"/>
  <c r="I483" i="1"/>
  <c r="G483" i="1"/>
  <c r="T482" i="1"/>
  <c r="R482" i="1"/>
  <c r="N482" i="1"/>
  <c r="K482" i="1"/>
  <c r="I482" i="1"/>
  <c r="G482" i="1"/>
  <c r="T481" i="1"/>
  <c r="R481" i="1"/>
  <c r="N481" i="1"/>
  <c r="K481" i="1"/>
  <c r="I481" i="1"/>
  <c r="G481" i="1"/>
  <c r="T480" i="1"/>
  <c r="R480" i="1"/>
  <c r="N480" i="1"/>
  <c r="K480" i="1"/>
  <c r="I480" i="1"/>
  <c r="G480" i="1"/>
  <c r="T479" i="1"/>
  <c r="R479" i="1"/>
  <c r="N479" i="1"/>
  <c r="K479" i="1"/>
  <c r="I479" i="1"/>
  <c r="G479" i="1"/>
  <c r="T478" i="1"/>
  <c r="R478" i="1"/>
  <c r="N478" i="1"/>
  <c r="K478" i="1"/>
  <c r="I478" i="1"/>
  <c r="G478" i="1"/>
  <c r="T477" i="1"/>
  <c r="R477" i="1"/>
  <c r="N477" i="1"/>
  <c r="K477" i="1"/>
  <c r="I477" i="1"/>
  <c r="G477" i="1"/>
  <c r="T476" i="1"/>
  <c r="R476" i="1"/>
  <c r="N476" i="1"/>
  <c r="K476" i="1"/>
  <c r="I476" i="1"/>
  <c r="G476" i="1"/>
  <c r="T475" i="1"/>
  <c r="R475" i="1"/>
  <c r="N475" i="1"/>
  <c r="K475" i="1"/>
  <c r="I475" i="1"/>
  <c r="G475" i="1"/>
  <c r="S463" i="1"/>
  <c r="S464" i="1" s="1"/>
  <c r="Q463" i="1"/>
  <c r="Q464" i="1" s="1"/>
  <c r="P463" i="1"/>
  <c r="P464" i="1" s="1"/>
  <c r="O463" i="1"/>
  <c r="O464" i="1" s="1"/>
  <c r="M463" i="1"/>
  <c r="M464" i="1" s="1"/>
  <c r="L463" i="1"/>
  <c r="L464" i="1" s="1"/>
  <c r="J463" i="1"/>
  <c r="J464" i="1" s="1"/>
  <c r="H463" i="1"/>
  <c r="H464" i="1" s="1"/>
  <c r="F463" i="1"/>
  <c r="F464" i="1" s="1"/>
  <c r="E463" i="1"/>
  <c r="E464" i="1" s="1"/>
  <c r="T462" i="1"/>
  <c r="R462" i="1"/>
  <c r="N462" i="1"/>
  <c r="K462" i="1"/>
  <c r="I462" i="1"/>
  <c r="G462" i="1"/>
  <c r="S450" i="1"/>
  <c r="S451" i="1" s="1"/>
  <c r="Q450" i="1"/>
  <c r="Q451" i="1" s="1"/>
  <c r="P450" i="1"/>
  <c r="P451" i="1" s="1"/>
  <c r="O450" i="1"/>
  <c r="O451" i="1" s="1"/>
  <c r="M450" i="1"/>
  <c r="M451" i="1" s="1"/>
  <c r="L450" i="1"/>
  <c r="L451" i="1" s="1"/>
  <c r="J450" i="1"/>
  <c r="J451" i="1" s="1"/>
  <c r="H450" i="1"/>
  <c r="H451" i="1" s="1"/>
  <c r="F450" i="1"/>
  <c r="F451" i="1" s="1"/>
  <c r="E450" i="1"/>
  <c r="E451" i="1" s="1"/>
  <c r="T449" i="1"/>
  <c r="R449" i="1"/>
  <c r="N449" i="1"/>
  <c r="K449" i="1"/>
  <c r="I449" i="1"/>
  <c r="G449" i="1"/>
  <c r="T448" i="1"/>
  <c r="R448" i="1"/>
  <c r="N448" i="1"/>
  <c r="K448" i="1"/>
  <c r="I448" i="1"/>
  <c r="G448" i="1"/>
  <c r="T447" i="1"/>
  <c r="R447" i="1"/>
  <c r="N447" i="1"/>
  <c r="K447" i="1"/>
  <c r="I447" i="1"/>
  <c r="G447" i="1"/>
  <c r="S435" i="1"/>
  <c r="S436" i="1" s="1"/>
  <c r="Q435" i="1"/>
  <c r="Q436" i="1" s="1"/>
  <c r="P435" i="1"/>
  <c r="P436" i="1" s="1"/>
  <c r="O435" i="1"/>
  <c r="O436" i="1" s="1"/>
  <c r="M435" i="1"/>
  <c r="M436" i="1" s="1"/>
  <c r="L435" i="1"/>
  <c r="L436" i="1" s="1"/>
  <c r="J435" i="1"/>
  <c r="J436" i="1" s="1"/>
  <c r="H435" i="1"/>
  <c r="H436" i="1" s="1"/>
  <c r="F435" i="1"/>
  <c r="F436" i="1" s="1"/>
  <c r="E435" i="1"/>
  <c r="E436" i="1" s="1"/>
  <c r="T434" i="1"/>
  <c r="R434" i="1"/>
  <c r="N434" i="1"/>
  <c r="K434" i="1"/>
  <c r="I434" i="1"/>
  <c r="G434" i="1"/>
  <c r="S422" i="1"/>
  <c r="S423" i="1" s="1"/>
  <c r="Q422" i="1"/>
  <c r="Q423" i="1" s="1"/>
  <c r="P422" i="1"/>
  <c r="P423" i="1" s="1"/>
  <c r="O422" i="1"/>
  <c r="O423" i="1" s="1"/>
  <c r="M422" i="1"/>
  <c r="M423" i="1" s="1"/>
  <c r="L422" i="1"/>
  <c r="L423" i="1" s="1"/>
  <c r="J422" i="1"/>
  <c r="J423" i="1" s="1"/>
  <c r="H422" i="1"/>
  <c r="H423" i="1" s="1"/>
  <c r="F422" i="1"/>
  <c r="F423" i="1" s="1"/>
  <c r="E422" i="1"/>
  <c r="E423" i="1" s="1"/>
  <c r="T421" i="1"/>
  <c r="R421" i="1"/>
  <c r="N421" i="1"/>
  <c r="K421" i="1"/>
  <c r="I421" i="1"/>
  <c r="G421" i="1"/>
  <c r="S409" i="1"/>
  <c r="S410" i="1" s="1"/>
  <c r="Q409" i="1"/>
  <c r="Q410" i="1" s="1"/>
  <c r="P409" i="1"/>
  <c r="P410" i="1" s="1"/>
  <c r="O409" i="1"/>
  <c r="O410" i="1" s="1"/>
  <c r="M409" i="1"/>
  <c r="M410" i="1" s="1"/>
  <c r="L409" i="1"/>
  <c r="L410" i="1" s="1"/>
  <c r="J409" i="1"/>
  <c r="J410" i="1" s="1"/>
  <c r="K410" i="1" s="1"/>
  <c r="H409" i="1"/>
  <c r="H410" i="1" s="1"/>
  <c r="F409" i="1"/>
  <c r="F410" i="1" s="1"/>
  <c r="E409" i="1"/>
  <c r="E410" i="1" s="1"/>
  <c r="T408" i="1"/>
  <c r="R408" i="1"/>
  <c r="N408" i="1"/>
  <c r="K408" i="1"/>
  <c r="I408" i="1"/>
  <c r="G408" i="1"/>
  <c r="S396" i="1"/>
  <c r="S397" i="1" s="1"/>
  <c r="Q396" i="1"/>
  <c r="Q397" i="1" s="1"/>
  <c r="P396" i="1"/>
  <c r="P397" i="1" s="1"/>
  <c r="O396" i="1"/>
  <c r="O397" i="1" s="1"/>
  <c r="M396" i="1"/>
  <c r="M397" i="1" s="1"/>
  <c r="L396" i="1"/>
  <c r="L397" i="1" s="1"/>
  <c r="J396" i="1"/>
  <c r="J397" i="1" s="1"/>
  <c r="K397" i="1" s="1"/>
  <c r="H396" i="1"/>
  <c r="H397" i="1" s="1"/>
  <c r="I397" i="1" s="1"/>
  <c r="F396" i="1"/>
  <c r="F397" i="1" s="1"/>
  <c r="E396" i="1"/>
  <c r="E397" i="1" s="1"/>
  <c r="T395" i="1"/>
  <c r="R395" i="1"/>
  <c r="N395" i="1"/>
  <c r="K395" i="1"/>
  <c r="G395" i="1"/>
  <c r="S383" i="1"/>
  <c r="S384" i="1" s="1"/>
  <c r="Q383" i="1"/>
  <c r="Q384" i="1" s="1"/>
  <c r="P383" i="1"/>
  <c r="P384" i="1" s="1"/>
  <c r="O383" i="1"/>
  <c r="O384" i="1" s="1"/>
  <c r="M383" i="1"/>
  <c r="M384" i="1" s="1"/>
  <c r="L383" i="1"/>
  <c r="L384" i="1" s="1"/>
  <c r="J383" i="1"/>
  <c r="J384" i="1" s="1"/>
  <c r="H383" i="1"/>
  <c r="H384" i="1" s="1"/>
  <c r="F383" i="1"/>
  <c r="F384" i="1" s="1"/>
  <c r="E383" i="1"/>
  <c r="E384" i="1" s="1"/>
  <c r="T382" i="1"/>
  <c r="R382" i="1"/>
  <c r="N382" i="1"/>
  <c r="K382" i="1"/>
  <c r="I382" i="1"/>
  <c r="G382" i="1"/>
  <c r="S370" i="1"/>
  <c r="S371" i="1" s="1"/>
  <c r="Q370" i="1"/>
  <c r="Q371" i="1" s="1"/>
  <c r="P370" i="1"/>
  <c r="P371" i="1" s="1"/>
  <c r="O370" i="1"/>
  <c r="O371" i="1" s="1"/>
  <c r="M370" i="1"/>
  <c r="M371" i="1" s="1"/>
  <c r="L370" i="1"/>
  <c r="L371" i="1" s="1"/>
  <c r="J370" i="1"/>
  <c r="J371" i="1" s="1"/>
  <c r="K371" i="1" s="1"/>
  <c r="H370" i="1"/>
  <c r="H371" i="1" s="1"/>
  <c r="F370" i="1"/>
  <c r="F371" i="1" s="1"/>
  <c r="E370" i="1"/>
  <c r="E371" i="1" s="1"/>
  <c r="T369" i="1"/>
  <c r="R369" i="1"/>
  <c r="N369" i="1"/>
  <c r="K369" i="1"/>
  <c r="I369" i="1"/>
  <c r="G369" i="1"/>
  <c r="S357" i="1"/>
  <c r="S358" i="1" s="1"/>
  <c r="Q357" i="1"/>
  <c r="Q358" i="1" s="1"/>
  <c r="P357" i="1"/>
  <c r="P358" i="1" s="1"/>
  <c r="O357" i="1"/>
  <c r="O358" i="1" s="1"/>
  <c r="M357" i="1"/>
  <c r="M358" i="1" s="1"/>
  <c r="L357" i="1"/>
  <c r="L358" i="1" s="1"/>
  <c r="J357" i="1"/>
  <c r="J358" i="1" s="1"/>
  <c r="H357" i="1"/>
  <c r="H358" i="1" s="1"/>
  <c r="F357" i="1"/>
  <c r="F358" i="1" s="1"/>
  <c r="E357" i="1"/>
  <c r="E358" i="1" s="1"/>
  <c r="T356" i="1"/>
  <c r="R356" i="1"/>
  <c r="N356" i="1"/>
  <c r="K356" i="1"/>
  <c r="I356" i="1"/>
  <c r="G356" i="1"/>
  <c r="T355" i="1"/>
  <c r="R355" i="1"/>
  <c r="N355" i="1"/>
  <c r="K355" i="1"/>
  <c r="I355" i="1"/>
  <c r="G355" i="1"/>
  <c r="T354" i="1"/>
  <c r="R354" i="1"/>
  <c r="N354" i="1"/>
  <c r="K354" i="1"/>
  <c r="I354" i="1"/>
  <c r="G354" i="1"/>
  <c r="T353" i="1"/>
  <c r="R353" i="1"/>
  <c r="N353" i="1"/>
  <c r="K353" i="1"/>
  <c r="I353" i="1"/>
  <c r="G353" i="1"/>
  <c r="T352" i="1"/>
  <c r="R352" i="1"/>
  <c r="N352" i="1"/>
  <c r="K352" i="1"/>
  <c r="I352" i="1"/>
  <c r="G352" i="1"/>
  <c r="S340" i="1"/>
  <c r="S341" i="1" s="1"/>
  <c r="Q340" i="1"/>
  <c r="Q341" i="1" s="1"/>
  <c r="P340" i="1"/>
  <c r="P341" i="1" s="1"/>
  <c r="O340" i="1"/>
  <c r="O341" i="1" s="1"/>
  <c r="M340" i="1"/>
  <c r="M341" i="1" s="1"/>
  <c r="L340" i="1"/>
  <c r="L341" i="1" s="1"/>
  <c r="J340" i="1"/>
  <c r="J341" i="1" s="1"/>
  <c r="H340" i="1"/>
  <c r="H341" i="1" s="1"/>
  <c r="F340" i="1"/>
  <c r="F341" i="1" s="1"/>
  <c r="E340" i="1"/>
  <c r="E341" i="1" s="1"/>
  <c r="T339" i="1"/>
  <c r="R339" i="1"/>
  <c r="N339" i="1"/>
  <c r="K339" i="1"/>
  <c r="I339" i="1"/>
  <c r="G339" i="1"/>
  <c r="T338" i="1"/>
  <c r="R338" i="1"/>
  <c r="N338" i="1"/>
  <c r="K338" i="1"/>
  <c r="I338" i="1"/>
  <c r="G338" i="1"/>
  <c r="T337" i="1"/>
  <c r="R337" i="1"/>
  <c r="N337" i="1"/>
  <c r="K337" i="1"/>
  <c r="I337" i="1"/>
  <c r="G337" i="1"/>
  <c r="T336" i="1"/>
  <c r="R336" i="1"/>
  <c r="N336" i="1"/>
  <c r="K336" i="1"/>
  <c r="I336" i="1"/>
  <c r="G336" i="1"/>
  <c r="T335" i="1"/>
  <c r="R335" i="1"/>
  <c r="N335" i="1"/>
  <c r="K335" i="1"/>
  <c r="I335" i="1"/>
  <c r="G335" i="1"/>
  <c r="S323" i="1"/>
  <c r="S324" i="1" s="1"/>
  <c r="Q323" i="1"/>
  <c r="Q324" i="1" s="1"/>
  <c r="P323" i="1"/>
  <c r="P324" i="1" s="1"/>
  <c r="O323" i="1"/>
  <c r="O324" i="1" s="1"/>
  <c r="M323" i="1"/>
  <c r="M324" i="1" s="1"/>
  <c r="L323" i="1"/>
  <c r="L324" i="1" s="1"/>
  <c r="J323" i="1"/>
  <c r="J324" i="1" s="1"/>
  <c r="H323" i="1"/>
  <c r="H324" i="1" s="1"/>
  <c r="F323" i="1"/>
  <c r="F324" i="1" s="1"/>
  <c r="E323" i="1"/>
  <c r="E324" i="1" s="1"/>
  <c r="T322" i="1"/>
  <c r="R322" i="1"/>
  <c r="N322" i="1"/>
  <c r="K322" i="1"/>
  <c r="I322" i="1"/>
  <c r="G322" i="1"/>
  <c r="T321" i="1"/>
  <c r="R321" i="1"/>
  <c r="N321" i="1"/>
  <c r="K321" i="1"/>
  <c r="I321" i="1"/>
  <c r="G321" i="1"/>
  <c r="T320" i="1"/>
  <c r="R320" i="1"/>
  <c r="N320" i="1"/>
  <c r="K320" i="1"/>
  <c r="I320" i="1"/>
  <c r="G320" i="1"/>
  <c r="T319" i="1"/>
  <c r="R319" i="1"/>
  <c r="N319" i="1"/>
  <c r="K319" i="1"/>
  <c r="I319" i="1"/>
  <c r="G319" i="1"/>
  <c r="S307" i="1"/>
  <c r="S308" i="1" s="1"/>
  <c r="Q307" i="1"/>
  <c r="Q308" i="1" s="1"/>
  <c r="P307" i="1"/>
  <c r="P308" i="1" s="1"/>
  <c r="O307" i="1"/>
  <c r="O308" i="1" s="1"/>
  <c r="M307" i="1"/>
  <c r="M308" i="1" s="1"/>
  <c r="L307" i="1"/>
  <c r="L308" i="1" s="1"/>
  <c r="J307" i="1"/>
  <c r="J308" i="1" s="1"/>
  <c r="H307" i="1"/>
  <c r="H308" i="1" s="1"/>
  <c r="F307" i="1"/>
  <c r="F308" i="1" s="1"/>
  <c r="E307" i="1"/>
  <c r="E308" i="1" s="1"/>
  <c r="T306" i="1"/>
  <c r="R306" i="1"/>
  <c r="N306" i="1"/>
  <c r="K306" i="1"/>
  <c r="I306" i="1"/>
  <c r="G306" i="1"/>
  <c r="S294" i="1"/>
  <c r="S295" i="1" s="1"/>
  <c r="Q294" i="1"/>
  <c r="Q295" i="1" s="1"/>
  <c r="P294" i="1"/>
  <c r="P295" i="1" s="1"/>
  <c r="O294" i="1"/>
  <c r="O295" i="1" s="1"/>
  <c r="M294" i="1"/>
  <c r="M295" i="1" s="1"/>
  <c r="L294" i="1"/>
  <c r="L295" i="1" s="1"/>
  <c r="J294" i="1"/>
  <c r="J295" i="1" s="1"/>
  <c r="H294" i="1"/>
  <c r="H295" i="1" s="1"/>
  <c r="F294" i="1"/>
  <c r="F295" i="1" s="1"/>
  <c r="E294" i="1"/>
  <c r="E295" i="1" s="1"/>
  <c r="T293" i="1"/>
  <c r="R293" i="1"/>
  <c r="N293" i="1"/>
  <c r="K293" i="1"/>
  <c r="I293" i="1"/>
  <c r="G293" i="1"/>
  <c r="S281" i="1"/>
  <c r="S282" i="1" s="1"/>
  <c r="Q281" i="1"/>
  <c r="Q282" i="1" s="1"/>
  <c r="P281" i="1"/>
  <c r="P282" i="1" s="1"/>
  <c r="O281" i="1"/>
  <c r="O282" i="1" s="1"/>
  <c r="M281" i="1"/>
  <c r="M282" i="1" s="1"/>
  <c r="L281" i="1"/>
  <c r="L282" i="1" s="1"/>
  <c r="J281" i="1"/>
  <c r="J282" i="1" s="1"/>
  <c r="H281" i="1"/>
  <c r="H282" i="1" s="1"/>
  <c r="F281" i="1"/>
  <c r="F282" i="1" s="1"/>
  <c r="E281" i="1"/>
  <c r="E282" i="1" s="1"/>
  <c r="T280" i="1"/>
  <c r="R280" i="1"/>
  <c r="N280" i="1"/>
  <c r="K280" i="1"/>
  <c r="I280" i="1"/>
  <c r="G280" i="1"/>
  <c r="S268" i="1"/>
  <c r="S269" i="1" s="1"/>
  <c r="Q268" i="1"/>
  <c r="Q269" i="1" s="1"/>
  <c r="P268" i="1"/>
  <c r="P269" i="1" s="1"/>
  <c r="O268" i="1"/>
  <c r="O269" i="1" s="1"/>
  <c r="M268" i="1"/>
  <c r="M269" i="1" s="1"/>
  <c r="L268" i="1"/>
  <c r="L269" i="1" s="1"/>
  <c r="J268" i="1"/>
  <c r="J269" i="1" s="1"/>
  <c r="H268" i="1"/>
  <c r="H269" i="1" s="1"/>
  <c r="F268" i="1"/>
  <c r="F269" i="1" s="1"/>
  <c r="E268" i="1"/>
  <c r="E269" i="1" s="1"/>
  <c r="T267" i="1"/>
  <c r="N267" i="1"/>
  <c r="K267" i="1"/>
  <c r="I267" i="1"/>
  <c r="G267" i="1"/>
  <c r="T266" i="1"/>
  <c r="R266" i="1"/>
  <c r="N266" i="1"/>
  <c r="K266" i="1"/>
  <c r="I266" i="1"/>
  <c r="G266" i="1"/>
  <c r="N609" i="1" l="1"/>
  <c r="R683" i="1"/>
  <c r="T596" i="1"/>
  <c r="G683" i="1"/>
  <c r="G653" i="1"/>
  <c r="I653" i="1"/>
  <c r="N653" i="1"/>
  <c r="R653" i="1"/>
  <c r="T622" i="1"/>
  <c r="T640" i="1"/>
  <c r="I640" i="1"/>
  <c r="G640" i="1"/>
  <c r="R640" i="1"/>
  <c r="G622" i="1"/>
  <c r="I622" i="1"/>
  <c r="N622" i="1"/>
  <c r="R622" i="1"/>
  <c r="K596" i="1"/>
  <c r="R609" i="1"/>
  <c r="G596" i="1"/>
  <c r="G609" i="1"/>
  <c r="I609" i="1"/>
  <c r="N596" i="1"/>
  <c r="R596" i="1"/>
  <c r="I596" i="1"/>
  <c r="N529" i="1"/>
  <c r="T529" i="1"/>
  <c r="T544" i="1"/>
  <c r="T557" i="1"/>
  <c r="T570" i="1"/>
  <c r="G583" i="1"/>
  <c r="N583" i="1"/>
  <c r="I583" i="1"/>
  <c r="R583" i="1"/>
  <c r="R570" i="1"/>
  <c r="T486" i="1"/>
  <c r="G570" i="1"/>
  <c r="I570" i="1"/>
  <c r="N570" i="1"/>
  <c r="G557" i="1"/>
  <c r="I557" i="1"/>
  <c r="N557" i="1"/>
  <c r="R557" i="1"/>
  <c r="G544" i="1"/>
  <c r="K544" i="1"/>
  <c r="N544" i="1"/>
  <c r="R544" i="1"/>
  <c r="I544" i="1"/>
  <c r="K515" i="1"/>
  <c r="G529" i="1"/>
  <c r="K486" i="1"/>
  <c r="G486" i="1"/>
  <c r="N486" i="1"/>
  <c r="I486" i="1"/>
  <c r="R486" i="1"/>
  <c r="I529" i="1"/>
  <c r="R529" i="1"/>
  <c r="K423" i="1"/>
  <c r="K436" i="1"/>
  <c r="N499" i="1"/>
  <c r="T499" i="1"/>
  <c r="G515" i="1"/>
  <c r="N515" i="1"/>
  <c r="T515" i="1"/>
  <c r="I499" i="1"/>
  <c r="I515" i="1"/>
  <c r="R515" i="1"/>
  <c r="R499" i="1"/>
  <c r="G499" i="1"/>
  <c r="K464" i="1"/>
  <c r="G464" i="1"/>
  <c r="N464" i="1"/>
  <c r="T464" i="1"/>
  <c r="I464" i="1"/>
  <c r="R464" i="1"/>
  <c r="N451" i="1"/>
  <c r="T451" i="1"/>
  <c r="I451" i="1"/>
  <c r="K451" i="1"/>
  <c r="R451" i="1"/>
  <c r="G451" i="1"/>
  <c r="I436" i="1"/>
  <c r="G436" i="1"/>
  <c r="N436" i="1"/>
  <c r="T436" i="1"/>
  <c r="R436" i="1"/>
  <c r="T423" i="1"/>
  <c r="N423" i="1"/>
  <c r="R423" i="1"/>
  <c r="G423" i="1"/>
  <c r="I423" i="1"/>
  <c r="R410" i="1"/>
  <c r="N410" i="1"/>
  <c r="G410" i="1"/>
  <c r="T410" i="1"/>
  <c r="I410" i="1"/>
  <c r="G397" i="1"/>
  <c r="N397" i="1"/>
  <c r="T397" i="1"/>
  <c r="R397" i="1"/>
  <c r="K384" i="1"/>
  <c r="R384" i="1"/>
  <c r="N384" i="1"/>
  <c r="T384" i="1"/>
  <c r="I384" i="1"/>
  <c r="G384" i="1"/>
  <c r="G371" i="1"/>
  <c r="N371" i="1"/>
  <c r="T371" i="1"/>
  <c r="I371" i="1"/>
  <c r="R371" i="1"/>
  <c r="K358" i="1"/>
  <c r="K308" i="1"/>
  <c r="R358" i="1"/>
  <c r="N358" i="1"/>
  <c r="T358" i="1"/>
  <c r="G358" i="1"/>
  <c r="I358" i="1"/>
  <c r="K341" i="1"/>
  <c r="N341" i="1"/>
  <c r="T341" i="1"/>
  <c r="R341" i="1"/>
  <c r="G341" i="1"/>
  <c r="I341" i="1"/>
  <c r="G324" i="1"/>
  <c r="K324" i="1"/>
  <c r="I324" i="1"/>
  <c r="T324" i="1"/>
  <c r="N324" i="1"/>
  <c r="R324" i="1"/>
  <c r="R308" i="1"/>
  <c r="G308" i="1"/>
  <c r="N308" i="1"/>
  <c r="T308" i="1"/>
  <c r="I308" i="1"/>
  <c r="G282" i="1"/>
  <c r="K282" i="1"/>
  <c r="T282" i="1"/>
  <c r="I282" i="1"/>
  <c r="N282" i="1"/>
  <c r="R282" i="1"/>
  <c r="T269" i="1"/>
  <c r="R269" i="1"/>
  <c r="N269" i="1"/>
  <c r="I269" i="1"/>
  <c r="G269" i="1"/>
  <c r="K269" i="1"/>
  <c r="G323" i="1"/>
  <c r="R323" i="1"/>
  <c r="G357" i="1"/>
  <c r="R357" i="1"/>
  <c r="G409" i="1"/>
  <c r="G435" i="1"/>
  <c r="R435" i="1"/>
  <c r="G514" i="1"/>
  <c r="R514" i="1"/>
  <c r="G528" i="1"/>
  <c r="G543" i="1"/>
  <c r="R543" i="1"/>
  <c r="G556" i="1"/>
  <c r="G569" i="1"/>
  <c r="R569" i="1"/>
  <c r="G582" i="1"/>
  <c r="G621" i="1"/>
  <c r="R621" i="1"/>
  <c r="G669" i="1"/>
  <c r="R669" i="1"/>
  <c r="I556" i="1"/>
  <c r="T556" i="1"/>
  <c r="I582" i="1"/>
  <c r="I595" i="1"/>
  <c r="I608" i="1"/>
  <c r="T608" i="1"/>
  <c r="I621" i="1"/>
  <c r="I639" i="1"/>
  <c r="I669" i="1"/>
  <c r="T669" i="1"/>
  <c r="I682" i="1"/>
  <c r="I307" i="1"/>
  <c r="T307" i="1"/>
  <c r="I340" i="1"/>
  <c r="T340" i="1"/>
  <c r="I409" i="1"/>
  <c r="T409" i="1"/>
  <c r="T450" i="1"/>
  <c r="I498" i="1"/>
  <c r="T498" i="1"/>
  <c r="I514" i="1"/>
  <c r="T514" i="1"/>
  <c r="I528" i="1"/>
  <c r="T528" i="1"/>
  <c r="K485" i="1"/>
  <c r="N357" i="1"/>
  <c r="N383" i="1"/>
  <c r="N422" i="1"/>
  <c r="N543" i="1"/>
  <c r="N556" i="1"/>
  <c r="N582" i="1"/>
  <c r="N595" i="1"/>
  <c r="N621" i="1"/>
  <c r="N639" i="1"/>
  <c r="N652" i="1"/>
  <c r="N669" i="1"/>
  <c r="N682" i="1"/>
  <c r="T396" i="1"/>
  <c r="I652" i="1"/>
  <c r="T652" i="1"/>
  <c r="K281" i="1"/>
  <c r="K294" i="1"/>
  <c r="R294" i="1"/>
  <c r="K370" i="1"/>
  <c r="K528" i="1"/>
  <c r="K595" i="1"/>
  <c r="K608" i="1"/>
  <c r="K621" i="1"/>
  <c r="K639" i="1"/>
  <c r="G682" i="1"/>
  <c r="R409" i="1"/>
  <c r="R652" i="1"/>
  <c r="N268" i="1"/>
  <c r="N450" i="1"/>
  <c r="N569" i="1"/>
  <c r="K543" i="1"/>
  <c r="R295" i="1"/>
  <c r="R528" i="1"/>
  <c r="I543" i="1"/>
  <c r="T543" i="1"/>
  <c r="K569" i="1"/>
  <c r="K295" i="1"/>
  <c r="G268" i="1"/>
  <c r="N294" i="1"/>
  <c r="G295" i="1"/>
  <c r="N295" i="1"/>
  <c r="K307" i="1"/>
  <c r="K323" i="1"/>
  <c r="K340" i="1"/>
  <c r="G370" i="1"/>
  <c r="R370" i="1"/>
  <c r="G383" i="1"/>
  <c r="R383" i="1"/>
  <c r="K396" i="1"/>
  <c r="I435" i="1"/>
  <c r="T435" i="1"/>
  <c r="N435" i="1"/>
  <c r="G450" i="1"/>
  <c r="R450" i="1"/>
  <c r="N528" i="1"/>
  <c r="K556" i="1"/>
  <c r="R556" i="1"/>
  <c r="I569" i="1"/>
  <c r="T569" i="1"/>
  <c r="T582" i="1"/>
  <c r="G595" i="1"/>
  <c r="R595" i="1"/>
  <c r="N608" i="1"/>
  <c r="T621" i="1"/>
  <c r="G639" i="1"/>
  <c r="R639" i="1"/>
  <c r="K669" i="1"/>
  <c r="T682" i="1"/>
  <c r="R268" i="1"/>
  <c r="I268" i="1"/>
  <c r="T268" i="1"/>
  <c r="I281" i="1"/>
  <c r="T281" i="1"/>
  <c r="G294" i="1"/>
  <c r="I295" i="1"/>
  <c r="T295" i="1"/>
  <c r="N323" i="1"/>
  <c r="N340" i="1"/>
  <c r="K357" i="1"/>
  <c r="I370" i="1"/>
  <c r="T370" i="1"/>
  <c r="K422" i="1"/>
  <c r="G463" i="1"/>
  <c r="R463" i="1"/>
  <c r="K582" i="1"/>
  <c r="R582" i="1"/>
  <c r="T595" i="1"/>
  <c r="G608" i="1"/>
  <c r="R608" i="1"/>
  <c r="T639" i="1"/>
  <c r="G652" i="1"/>
  <c r="K682" i="1"/>
  <c r="R682" i="1"/>
  <c r="K652" i="1"/>
  <c r="G396" i="1"/>
  <c r="R396" i="1"/>
  <c r="K409" i="1"/>
  <c r="G422" i="1"/>
  <c r="R422" i="1"/>
  <c r="K435" i="1"/>
  <c r="I450" i="1"/>
  <c r="K463" i="1"/>
  <c r="G485" i="1"/>
  <c r="R485" i="1"/>
  <c r="N498" i="1"/>
  <c r="K514" i="1"/>
  <c r="K268" i="1"/>
  <c r="I294" i="1"/>
  <c r="T294" i="1"/>
  <c r="N307" i="1"/>
  <c r="I323" i="1"/>
  <c r="T323" i="1"/>
  <c r="G340" i="1"/>
  <c r="R340" i="1"/>
  <c r="K383" i="1"/>
  <c r="I396" i="1"/>
  <c r="N409" i="1"/>
  <c r="I422" i="1"/>
  <c r="T422" i="1"/>
  <c r="K450" i="1"/>
  <c r="N463" i="1"/>
  <c r="I485" i="1"/>
  <c r="T485" i="1"/>
  <c r="G498" i="1"/>
  <c r="R498" i="1"/>
  <c r="K498" i="1"/>
  <c r="N514" i="1"/>
  <c r="G307" i="1"/>
  <c r="R307" i="1"/>
  <c r="N281" i="1"/>
  <c r="I383" i="1"/>
  <c r="T383" i="1"/>
  <c r="N396" i="1"/>
  <c r="R281" i="1"/>
  <c r="I357" i="1"/>
  <c r="T357" i="1"/>
  <c r="N370" i="1"/>
  <c r="I463" i="1"/>
  <c r="T463" i="1"/>
  <c r="N485" i="1"/>
  <c r="G281" i="1"/>
  <c r="S254" i="1"/>
  <c r="S255" i="1" s="1"/>
  <c r="Q254" i="1"/>
  <c r="Q255" i="1" s="1"/>
  <c r="P254" i="1"/>
  <c r="P255" i="1" s="1"/>
  <c r="O254" i="1"/>
  <c r="O255" i="1" s="1"/>
  <c r="M254" i="1"/>
  <c r="M255" i="1" s="1"/>
  <c r="L254" i="1"/>
  <c r="L255" i="1" s="1"/>
  <c r="J254" i="1"/>
  <c r="J255" i="1" s="1"/>
  <c r="H254" i="1"/>
  <c r="H255" i="1" s="1"/>
  <c r="F254" i="1"/>
  <c r="F255" i="1" s="1"/>
  <c r="E254" i="1"/>
  <c r="E255" i="1" s="1"/>
  <c r="T253" i="1"/>
  <c r="R253" i="1"/>
  <c r="N253" i="1"/>
  <c r="K253" i="1"/>
  <c r="I253" i="1"/>
  <c r="G253" i="1"/>
  <c r="T252" i="1"/>
  <c r="R252" i="1"/>
  <c r="N252" i="1"/>
  <c r="K252" i="1"/>
  <c r="I252" i="1"/>
  <c r="G252" i="1"/>
  <c r="T251" i="1"/>
  <c r="R251" i="1"/>
  <c r="N251" i="1"/>
  <c r="K251" i="1"/>
  <c r="I251" i="1"/>
  <c r="G251" i="1"/>
  <c r="T250" i="1"/>
  <c r="R250" i="1"/>
  <c r="N250" i="1"/>
  <c r="K250" i="1"/>
  <c r="I250" i="1"/>
  <c r="G250" i="1"/>
  <c r="T249" i="1"/>
  <c r="R249" i="1"/>
  <c r="N249" i="1"/>
  <c r="K249" i="1"/>
  <c r="I249" i="1"/>
  <c r="G249" i="1"/>
  <c r="T248" i="1"/>
  <c r="R248" i="1"/>
  <c r="N248" i="1"/>
  <c r="K248" i="1"/>
  <c r="I248" i="1"/>
  <c r="G248" i="1"/>
  <c r="T247" i="1"/>
  <c r="R247" i="1"/>
  <c r="N247" i="1"/>
  <c r="K247" i="1"/>
  <c r="I247" i="1"/>
  <c r="G247" i="1"/>
  <c r="T246" i="1"/>
  <c r="R246" i="1"/>
  <c r="N246" i="1"/>
  <c r="K246" i="1"/>
  <c r="I246" i="1"/>
  <c r="G246" i="1"/>
  <c r="T245" i="1"/>
  <c r="R245" i="1"/>
  <c r="N245" i="1"/>
  <c r="K245" i="1"/>
  <c r="I245" i="1"/>
  <c r="G245" i="1"/>
  <c r="S233" i="1"/>
  <c r="S234" i="1" s="1"/>
  <c r="Q233" i="1"/>
  <c r="Q234" i="1" s="1"/>
  <c r="P233" i="1"/>
  <c r="P234" i="1" s="1"/>
  <c r="O233" i="1"/>
  <c r="O234" i="1" s="1"/>
  <c r="M233" i="1"/>
  <c r="M234" i="1" s="1"/>
  <c r="L233" i="1"/>
  <c r="L234" i="1" s="1"/>
  <c r="J233" i="1"/>
  <c r="J234" i="1" s="1"/>
  <c r="K234" i="1" s="1"/>
  <c r="H233" i="1"/>
  <c r="H234" i="1" s="1"/>
  <c r="F233" i="1"/>
  <c r="F234" i="1" s="1"/>
  <c r="E233" i="1"/>
  <c r="E234" i="1" s="1"/>
  <c r="T232" i="1"/>
  <c r="R232" i="1"/>
  <c r="N232" i="1"/>
  <c r="K232" i="1"/>
  <c r="I232" i="1"/>
  <c r="G232" i="1"/>
  <c r="S220" i="1"/>
  <c r="S221" i="1" s="1"/>
  <c r="Q220" i="1"/>
  <c r="Q221" i="1" s="1"/>
  <c r="P220" i="1"/>
  <c r="P221" i="1" s="1"/>
  <c r="O220" i="1"/>
  <c r="O221" i="1" s="1"/>
  <c r="M220" i="1"/>
  <c r="M221" i="1" s="1"/>
  <c r="L220" i="1"/>
  <c r="L221" i="1" s="1"/>
  <c r="J220" i="1"/>
  <c r="J221" i="1" s="1"/>
  <c r="H220" i="1"/>
  <c r="H221" i="1" s="1"/>
  <c r="F220" i="1"/>
  <c r="F221" i="1" s="1"/>
  <c r="E220" i="1"/>
  <c r="E221" i="1" s="1"/>
  <c r="T219" i="1"/>
  <c r="R219" i="1"/>
  <c r="N219" i="1"/>
  <c r="K219" i="1"/>
  <c r="I219" i="1"/>
  <c r="G219" i="1"/>
  <c r="S207" i="1"/>
  <c r="S208" i="1" s="1"/>
  <c r="Q207" i="1"/>
  <c r="Q208" i="1" s="1"/>
  <c r="P207" i="1"/>
  <c r="P208" i="1" s="1"/>
  <c r="O207" i="1"/>
  <c r="O208" i="1" s="1"/>
  <c r="M207" i="1"/>
  <c r="M208" i="1" s="1"/>
  <c r="L207" i="1"/>
  <c r="L208" i="1" s="1"/>
  <c r="J207" i="1"/>
  <c r="J208" i="1" s="1"/>
  <c r="K208" i="1" s="1"/>
  <c r="H207" i="1"/>
  <c r="H208" i="1" s="1"/>
  <c r="F207" i="1"/>
  <c r="F208" i="1" s="1"/>
  <c r="E207" i="1"/>
  <c r="E208" i="1" s="1"/>
  <c r="T206" i="1"/>
  <c r="R206" i="1"/>
  <c r="N206" i="1"/>
  <c r="K206" i="1"/>
  <c r="I206" i="1"/>
  <c r="G206" i="1"/>
  <c r="S194" i="1"/>
  <c r="S195" i="1" s="1"/>
  <c r="Q194" i="1"/>
  <c r="Q195" i="1" s="1"/>
  <c r="P194" i="1"/>
  <c r="P195" i="1" s="1"/>
  <c r="O194" i="1"/>
  <c r="O195" i="1" s="1"/>
  <c r="M194" i="1"/>
  <c r="M195" i="1" s="1"/>
  <c r="L194" i="1"/>
  <c r="L195" i="1" s="1"/>
  <c r="J194" i="1"/>
  <c r="J195" i="1" s="1"/>
  <c r="H194" i="1"/>
  <c r="H195" i="1" s="1"/>
  <c r="F194" i="1"/>
  <c r="F195" i="1" s="1"/>
  <c r="E194" i="1"/>
  <c r="E195" i="1" s="1"/>
  <c r="T193" i="1"/>
  <c r="R193" i="1"/>
  <c r="N193" i="1"/>
  <c r="K193" i="1"/>
  <c r="I193" i="1"/>
  <c r="G193" i="1"/>
  <c r="T192" i="1"/>
  <c r="R192" i="1"/>
  <c r="N192" i="1"/>
  <c r="K192" i="1"/>
  <c r="I192" i="1"/>
  <c r="G192" i="1"/>
  <c r="T191" i="1"/>
  <c r="R191" i="1"/>
  <c r="N191" i="1"/>
  <c r="K191" i="1"/>
  <c r="I191" i="1"/>
  <c r="G191" i="1"/>
  <c r="T190" i="1"/>
  <c r="R190" i="1"/>
  <c r="N190" i="1"/>
  <c r="K190" i="1"/>
  <c r="I190" i="1"/>
  <c r="G190" i="1"/>
  <c r="T189" i="1"/>
  <c r="R189" i="1"/>
  <c r="N189" i="1"/>
  <c r="K189" i="1"/>
  <c r="I189" i="1"/>
  <c r="G189" i="1"/>
  <c r="T188" i="1"/>
  <c r="R188" i="1"/>
  <c r="N188" i="1"/>
  <c r="K188" i="1"/>
  <c r="I188" i="1"/>
  <c r="G188" i="1"/>
  <c r="S176" i="1"/>
  <c r="S177" i="1" s="1"/>
  <c r="Q176" i="1"/>
  <c r="Q177" i="1" s="1"/>
  <c r="P176" i="1"/>
  <c r="P177" i="1" s="1"/>
  <c r="O176" i="1"/>
  <c r="O177" i="1" s="1"/>
  <c r="M176" i="1"/>
  <c r="M177" i="1" s="1"/>
  <c r="L176" i="1"/>
  <c r="L177" i="1" s="1"/>
  <c r="J176" i="1"/>
  <c r="J177" i="1" s="1"/>
  <c r="K177" i="1" s="1"/>
  <c r="H176" i="1"/>
  <c r="H177" i="1" s="1"/>
  <c r="F176" i="1"/>
  <c r="F177" i="1" s="1"/>
  <c r="E176" i="1"/>
  <c r="E177" i="1" s="1"/>
  <c r="T175" i="1"/>
  <c r="R175" i="1"/>
  <c r="N175" i="1"/>
  <c r="K175" i="1"/>
  <c r="I175" i="1"/>
  <c r="G175" i="1"/>
  <c r="T174" i="1"/>
  <c r="R174" i="1"/>
  <c r="N174" i="1"/>
  <c r="K174" i="1"/>
  <c r="I174" i="1"/>
  <c r="G174" i="1"/>
  <c r="T173" i="1"/>
  <c r="R173" i="1"/>
  <c r="N173" i="1"/>
  <c r="K173" i="1"/>
  <c r="I173" i="1"/>
  <c r="G173" i="1"/>
  <c r="T172" i="1"/>
  <c r="N172" i="1"/>
  <c r="K172" i="1"/>
  <c r="I172" i="1"/>
  <c r="G172" i="1"/>
  <c r="T171" i="1"/>
  <c r="R171" i="1"/>
  <c r="N171" i="1"/>
  <c r="K171" i="1"/>
  <c r="I171" i="1"/>
  <c r="G171" i="1"/>
  <c r="T170" i="1"/>
  <c r="R170" i="1"/>
  <c r="N170" i="1"/>
  <c r="K170" i="1"/>
  <c r="I170" i="1"/>
  <c r="G170" i="1"/>
  <c r="T169" i="1"/>
  <c r="R169" i="1"/>
  <c r="N169" i="1"/>
  <c r="K169" i="1"/>
  <c r="I169" i="1"/>
  <c r="G169" i="1"/>
  <c r="T168" i="1"/>
  <c r="R168" i="1"/>
  <c r="N168" i="1"/>
  <c r="K168" i="1"/>
  <c r="I168" i="1"/>
  <c r="G168" i="1"/>
  <c r="S156" i="1"/>
  <c r="S157" i="1" s="1"/>
  <c r="Q156" i="1"/>
  <c r="Q157" i="1" s="1"/>
  <c r="P156" i="1"/>
  <c r="P157" i="1" s="1"/>
  <c r="O156" i="1"/>
  <c r="O157" i="1" s="1"/>
  <c r="M156" i="1"/>
  <c r="M157" i="1" s="1"/>
  <c r="L156" i="1"/>
  <c r="L157" i="1" s="1"/>
  <c r="J156" i="1"/>
  <c r="J157" i="1" s="1"/>
  <c r="H156" i="1"/>
  <c r="H157" i="1" s="1"/>
  <c r="F156" i="1"/>
  <c r="F157" i="1" s="1"/>
  <c r="E156" i="1"/>
  <c r="E157" i="1" s="1"/>
  <c r="T155" i="1"/>
  <c r="R155" i="1"/>
  <c r="N155" i="1"/>
  <c r="K155" i="1"/>
  <c r="I155" i="1"/>
  <c r="G155" i="1"/>
  <c r="T154" i="1"/>
  <c r="R154" i="1"/>
  <c r="N154" i="1"/>
  <c r="K154" i="1"/>
  <c r="I154" i="1"/>
  <c r="G154" i="1"/>
  <c r="T153" i="1"/>
  <c r="R153" i="1"/>
  <c r="N153" i="1"/>
  <c r="K153" i="1"/>
  <c r="I153" i="1"/>
  <c r="G153" i="1"/>
  <c r="T152" i="1"/>
  <c r="R152" i="1"/>
  <c r="N152" i="1"/>
  <c r="K152" i="1"/>
  <c r="I152" i="1"/>
  <c r="G152" i="1"/>
  <c r="T151" i="1"/>
  <c r="R151" i="1"/>
  <c r="N151" i="1"/>
  <c r="K151" i="1"/>
  <c r="I151" i="1"/>
  <c r="G151" i="1"/>
  <c r="S139" i="1"/>
  <c r="S140" i="1" s="1"/>
  <c r="Q139" i="1"/>
  <c r="Q140" i="1" s="1"/>
  <c r="P139" i="1"/>
  <c r="P140" i="1" s="1"/>
  <c r="O139" i="1"/>
  <c r="O140" i="1" s="1"/>
  <c r="M139" i="1"/>
  <c r="M140" i="1" s="1"/>
  <c r="L139" i="1"/>
  <c r="L140" i="1" s="1"/>
  <c r="J139" i="1"/>
  <c r="J140" i="1" s="1"/>
  <c r="H139" i="1"/>
  <c r="H140" i="1" s="1"/>
  <c r="F139" i="1"/>
  <c r="F140" i="1" s="1"/>
  <c r="E139" i="1"/>
  <c r="E140" i="1" s="1"/>
  <c r="T138" i="1"/>
  <c r="R138" i="1"/>
  <c r="N138" i="1"/>
  <c r="K138" i="1"/>
  <c r="I138" i="1"/>
  <c r="G138" i="1"/>
  <c r="T137" i="1"/>
  <c r="R137" i="1"/>
  <c r="N137" i="1"/>
  <c r="K137" i="1"/>
  <c r="I137" i="1"/>
  <c r="G137" i="1"/>
  <c r="T136" i="1"/>
  <c r="R136" i="1"/>
  <c r="N136" i="1"/>
  <c r="K136" i="1"/>
  <c r="I136" i="1"/>
  <c r="G136" i="1"/>
  <c r="T135" i="1"/>
  <c r="R135" i="1"/>
  <c r="N135" i="1"/>
  <c r="K135" i="1"/>
  <c r="I135" i="1"/>
  <c r="G135" i="1"/>
  <c r="T134" i="1"/>
  <c r="R134" i="1"/>
  <c r="N134" i="1"/>
  <c r="K134" i="1"/>
  <c r="I134" i="1"/>
  <c r="G134" i="1"/>
  <c r="T133" i="1"/>
  <c r="R133" i="1"/>
  <c r="N133" i="1"/>
  <c r="K133" i="1"/>
  <c r="I133" i="1"/>
  <c r="G133" i="1"/>
  <c r="T132" i="1"/>
  <c r="R132" i="1"/>
  <c r="N132" i="1"/>
  <c r="K132" i="1"/>
  <c r="I132" i="1"/>
  <c r="G132" i="1"/>
  <c r="S120" i="1"/>
  <c r="S121" i="1" s="1"/>
  <c r="Q120" i="1"/>
  <c r="Q121" i="1" s="1"/>
  <c r="P120" i="1"/>
  <c r="P121" i="1" s="1"/>
  <c r="O120" i="1"/>
  <c r="O121" i="1" s="1"/>
  <c r="M120" i="1"/>
  <c r="M121" i="1" s="1"/>
  <c r="L120" i="1"/>
  <c r="L121" i="1" s="1"/>
  <c r="J120" i="1"/>
  <c r="J121" i="1" s="1"/>
  <c r="H120" i="1"/>
  <c r="H121" i="1" s="1"/>
  <c r="F120" i="1"/>
  <c r="F121" i="1" s="1"/>
  <c r="E120" i="1"/>
  <c r="E121" i="1" s="1"/>
  <c r="T119" i="1"/>
  <c r="R119" i="1"/>
  <c r="N119" i="1"/>
  <c r="K119" i="1"/>
  <c r="I119" i="1"/>
  <c r="G119" i="1"/>
  <c r="T118" i="1"/>
  <c r="R118" i="1"/>
  <c r="N118" i="1"/>
  <c r="K118" i="1"/>
  <c r="I118" i="1"/>
  <c r="G118" i="1"/>
  <c r="T117" i="1"/>
  <c r="R117" i="1"/>
  <c r="N117" i="1"/>
  <c r="K117" i="1"/>
  <c r="I117" i="1"/>
  <c r="G117" i="1"/>
  <c r="S105" i="1"/>
  <c r="S106" i="1" s="1"/>
  <c r="Q105" i="1"/>
  <c r="Q106" i="1" s="1"/>
  <c r="P105" i="1"/>
  <c r="P106" i="1" s="1"/>
  <c r="O105" i="1"/>
  <c r="O106" i="1" s="1"/>
  <c r="M105" i="1"/>
  <c r="M106" i="1" s="1"/>
  <c r="L105" i="1"/>
  <c r="L106" i="1" s="1"/>
  <c r="J105" i="1"/>
  <c r="J106" i="1" s="1"/>
  <c r="H105" i="1"/>
  <c r="H106" i="1" s="1"/>
  <c r="F105" i="1"/>
  <c r="F106" i="1" s="1"/>
  <c r="E105" i="1"/>
  <c r="E106" i="1" s="1"/>
  <c r="T104" i="1"/>
  <c r="R104" i="1"/>
  <c r="N104" i="1"/>
  <c r="K104" i="1"/>
  <c r="I104" i="1"/>
  <c r="G104" i="1"/>
  <c r="T103" i="1"/>
  <c r="R103" i="1"/>
  <c r="N103" i="1"/>
  <c r="K103" i="1"/>
  <c r="I103" i="1"/>
  <c r="G103" i="1"/>
  <c r="T102" i="1"/>
  <c r="R102" i="1"/>
  <c r="N102" i="1"/>
  <c r="K102" i="1"/>
  <c r="I102" i="1"/>
  <c r="G102" i="1"/>
  <c r="S90" i="1"/>
  <c r="S91" i="1" s="1"/>
  <c r="Q90" i="1"/>
  <c r="Q91" i="1" s="1"/>
  <c r="P90" i="1"/>
  <c r="P91" i="1" s="1"/>
  <c r="O90" i="1"/>
  <c r="O91" i="1" s="1"/>
  <c r="M90" i="1"/>
  <c r="M91" i="1" s="1"/>
  <c r="L90" i="1"/>
  <c r="L91" i="1" s="1"/>
  <c r="J90" i="1"/>
  <c r="J91" i="1" s="1"/>
  <c r="H90" i="1"/>
  <c r="H91" i="1" s="1"/>
  <c r="F90" i="1"/>
  <c r="F91" i="1" s="1"/>
  <c r="E90" i="1"/>
  <c r="E91" i="1" s="1"/>
  <c r="T89" i="1"/>
  <c r="R89" i="1"/>
  <c r="N89" i="1"/>
  <c r="K89" i="1"/>
  <c r="I89" i="1"/>
  <c r="G89" i="1"/>
  <c r="T88" i="1"/>
  <c r="R88" i="1"/>
  <c r="N88" i="1"/>
  <c r="K88" i="1"/>
  <c r="I88" i="1"/>
  <c r="G88" i="1"/>
  <c r="T87" i="1"/>
  <c r="R87" i="1"/>
  <c r="N87" i="1"/>
  <c r="K87" i="1"/>
  <c r="I87" i="1"/>
  <c r="G87" i="1"/>
  <c r="T86" i="1"/>
  <c r="R86" i="1"/>
  <c r="N86" i="1"/>
  <c r="K86" i="1"/>
  <c r="I86" i="1"/>
  <c r="G86" i="1"/>
  <c r="T85" i="1"/>
  <c r="R85" i="1"/>
  <c r="N85" i="1"/>
  <c r="K85" i="1"/>
  <c r="I85" i="1"/>
  <c r="G85" i="1"/>
  <c r="S73" i="1"/>
  <c r="S74" i="1" s="1"/>
  <c r="Q73" i="1"/>
  <c r="Q74" i="1" s="1"/>
  <c r="P73" i="1"/>
  <c r="P74" i="1" s="1"/>
  <c r="O73" i="1"/>
  <c r="O74" i="1" s="1"/>
  <c r="M73" i="1"/>
  <c r="M74" i="1" s="1"/>
  <c r="L73" i="1"/>
  <c r="L74" i="1" s="1"/>
  <c r="J73" i="1"/>
  <c r="J74" i="1" s="1"/>
  <c r="H73" i="1"/>
  <c r="H74" i="1" s="1"/>
  <c r="F73" i="1"/>
  <c r="F74" i="1" s="1"/>
  <c r="E73" i="1"/>
  <c r="E74" i="1" s="1"/>
  <c r="T72" i="1"/>
  <c r="R72" i="1"/>
  <c r="N72" i="1"/>
  <c r="K72" i="1"/>
  <c r="I72" i="1"/>
  <c r="G72" i="1"/>
  <c r="T71" i="1"/>
  <c r="R71" i="1"/>
  <c r="N71" i="1"/>
  <c r="K71" i="1"/>
  <c r="I71" i="1"/>
  <c r="G71" i="1"/>
  <c r="S59" i="1"/>
  <c r="Q59" i="1"/>
  <c r="Q60" i="1" s="1"/>
  <c r="P59" i="1"/>
  <c r="P60" i="1" s="1"/>
  <c r="O59" i="1"/>
  <c r="O60" i="1" s="1"/>
  <c r="M59" i="1"/>
  <c r="M60" i="1" s="1"/>
  <c r="L59" i="1"/>
  <c r="L60" i="1" s="1"/>
  <c r="J59" i="1"/>
  <c r="J60" i="1" s="1"/>
  <c r="H59" i="1"/>
  <c r="H60" i="1" s="1"/>
  <c r="F59" i="1"/>
  <c r="F60" i="1" s="1"/>
  <c r="E59" i="1"/>
  <c r="E60" i="1" s="1"/>
  <c r="T58" i="1"/>
  <c r="R58" i="1"/>
  <c r="K58" i="1"/>
  <c r="I58" i="1"/>
  <c r="G58" i="1"/>
  <c r="T57" i="1"/>
  <c r="R57" i="1"/>
  <c r="K57" i="1"/>
  <c r="I57" i="1"/>
  <c r="G57" i="1"/>
  <c r="T56" i="1"/>
  <c r="R56" i="1"/>
  <c r="N56" i="1"/>
  <c r="K56" i="1"/>
  <c r="I56" i="1"/>
  <c r="G56" i="1"/>
  <c r="T55" i="1"/>
  <c r="R55" i="1"/>
  <c r="N55" i="1"/>
  <c r="K55" i="1"/>
  <c r="I55" i="1"/>
  <c r="G55" i="1"/>
  <c r="T54" i="1"/>
  <c r="R54" i="1"/>
  <c r="K54" i="1"/>
  <c r="I54" i="1"/>
  <c r="G54" i="1"/>
  <c r="S42" i="1"/>
  <c r="S43" i="1" s="1"/>
  <c r="Q42" i="1"/>
  <c r="Q43" i="1" s="1"/>
  <c r="P42" i="1"/>
  <c r="P43" i="1" s="1"/>
  <c r="O42" i="1"/>
  <c r="O43" i="1" s="1"/>
  <c r="M42" i="1"/>
  <c r="M43" i="1" s="1"/>
  <c r="L42" i="1"/>
  <c r="L43" i="1" s="1"/>
  <c r="J42" i="1"/>
  <c r="J43" i="1" s="1"/>
  <c r="H42" i="1"/>
  <c r="H43" i="1" s="1"/>
  <c r="F42" i="1"/>
  <c r="F43" i="1" s="1"/>
  <c r="E42" i="1"/>
  <c r="E43" i="1" s="1"/>
  <c r="T41" i="1"/>
  <c r="R41" i="1"/>
  <c r="N41" i="1"/>
  <c r="K41" i="1"/>
  <c r="I41" i="1"/>
  <c r="G41" i="1"/>
  <c r="T40" i="1"/>
  <c r="R40" i="1"/>
  <c r="N40" i="1"/>
  <c r="K40" i="1"/>
  <c r="I40" i="1"/>
  <c r="G40" i="1"/>
  <c r="K255" i="1" l="1"/>
  <c r="R234" i="1"/>
  <c r="N234" i="1"/>
  <c r="I234" i="1"/>
  <c r="G234" i="1"/>
  <c r="T234" i="1"/>
  <c r="K221" i="1"/>
  <c r="N255" i="1"/>
  <c r="T255" i="1"/>
  <c r="R255" i="1"/>
  <c r="G255" i="1"/>
  <c r="I255" i="1"/>
  <c r="I221" i="1"/>
  <c r="R221" i="1"/>
  <c r="G221" i="1"/>
  <c r="N221" i="1"/>
  <c r="T221" i="1"/>
  <c r="N208" i="1"/>
  <c r="T208" i="1"/>
  <c r="I208" i="1"/>
  <c r="G208" i="1"/>
  <c r="R208" i="1"/>
  <c r="K195" i="1"/>
  <c r="R195" i="1"/>
  <c r="N195" i="1"/>
  <c r="T195" i="1"/>
  <c r="G195" i="1"/>
  <c r="I195" i="1"/>
  <c r="K157" i="1"/>
  <c r="R177" i="1"/>
  <c r="N177" i="1"/>
  <c r="T177" i="1"/>
  <c r="G177" i="1"/>
  <c r="I177" i="1"/>
  <c r="I157" i="1"/>
  <c r="R157" i="1"/>
  <c r="N157" i="1"/>
  <c r="T157" i="1"/>
  <c r="G157" i="1"/>
  <c r="G140" i="1"/>
  <c r="I140" i="1"/>
  <c r="K140" i="1"/>
  <c r="R140" i="1"/>
  <c r="N140" i="1"/>
  <c r="T140" i="1"/>
  <c r="T106" i="1"/>
  <c r="T121" i="1"/>
  <c r="I106" i="1"/>
  <c r="I121" i="1"/>
  <c r="K106" i="1"/>
  <c r="K121" i="1"/>
  <c r="R106" i="1"/>
  <c r="N106" i="1"/>
  <c r="G106" i="1"/>
  <c r="N121" i="1"/>
  <c r="R121" i="1"/>
  <c r="G121" i="1"/>
  <c r="T91" i="1"/>
  <c r="K91" i="1"/>
  <c r="G91" i="1"/>
  <c r="I91" i="1"/>
  <c r="G207" i="1"/>
  <c r="R207" i="1"/>
  <c r="G233" i="1"/>
  <c r="R233" i="1"/>
  <c r="G254" i="1"/>
  <c r="R91" i="1"/>
  <c r="N91" i="1"/>
  <c r="N74" i="1"/>
  <c r="I74" i="1"/>
  <c r="K74" i="1"/>
  <c r="T74" i="1"/>
  <c r="R74" i="1"/>
  <c r="G74" i="1"/>
  <c r="K60" i="1"/>
  <c r="S60" i="1"/>
  <c r="T60" i="1" s="1"/>
  <c r="G60" i="1"/>
  <c r="I60" i="1"/>
  <c r="K43" i="1"/>
  <c r="T43" i="1"/>
  <c r="G43" i="1"/>
  <c r="I43" i="1"/>
  <c r="N43" i="1"/>
  <c r="R43" i="1"/>
  <c r="G42" i="1"/>
  <c r="K73" i="1"/>
  <c r="K90" i="1"/>
  <c r="K156" i="1"/>
  <c r="K194" i="1"/>
  <c r="G220" i="1"/>
  <c r="K42" i="1"/>
  <c r="N59" i="1"/>
  <c r="N73" i="1"/>
  <c r="N90" i="1"/>
  <c r="N120" i="1"/>
  <c r="N139" i="1"/>
  <c r="N156" i="1"/>
  <c r="N233" i="1"/>
  <c r="N254" i="1"/>
  <c r="R42" i="1"/>
  <c r="K207" i="1"/>
  <c r="K233" i="1"/>
  <c r="K105" i="1"/>
  <c r="R156" i="1"/>
  <c r="R194" i="1"/>
  <c r="G59" i="1"/>
  <c r="G73" i="1"/>
  <c r="G105" i="1"/>
  <c r="R105" i="1"/>
  <c r="G120" i="1"/>
  <c r="R120" i="1"/>
  <c r="I42" i="1"/>
  <c r="T42" i="1"/>
  <c r="I59" i="1"/>
  <c r="I73" i="1"/>
  <c r="I90" i="1"/>
  <c r="T90" i="1"/>
  <c r="I105" i="1"/>
  <c r="T105" i="1"/>
  <c r="I120" i="1"/>
  <c r="T120" i="1"/>
  <c r="I156" i="1"/>
  <c r="I176" i="1"/>
  <c r="T176" i="1"/>
  <c r="I194" i="1"/>
  <c r="T194" i="1"/>
  <c r="I207" i="1"/>
  <c r="T207" i="1"/>
  <c r="I220" i="1"/>
  <c r="T220" i="1"/>
  <c r="I254" i="1"/>
  <c r="T59" i="1"/>
  <c r="G139" i="1"/>
  <c r="R139" i="1"/>
  <c r="K139" i="1"/>
  <c r="G156" i="1"/>
  <c r="N176" i="1"/>
  <c r="N194" i="1"/>
  <c r="K220" i="1"/>
  <c r="R220" i="1"/>
  <c r="I233" i="1"/>
  <c r="T233" i="1"/>
  <c r="T254" i="1"/>
  <c r="N42" i="1"/>
  <c r="K59" i="1"/>
  <c r="R59" i="1"/>
  <c r="T73" i="1"/>
  <c r="G90" i="1"/>
  <c r="R90" i="1"/>
  <c r="N105" i="1"/>
  <c r="K120" i="1"/>
  <c r="I139" i="1"/>
  <c r="T139" i="1"/>
  <c r="T156" i="1"/>
  <c r="G176" i="1"/>
  <c r="R176" i="1"/>
  <c r="K176" i="1"/>
  <c r="G194" i="1"/>
  <c r="N207" i="1"/>
  <c r="N220" i="1"/>
  <c r="K254" i="1"/>
  <c r="R254" i="1"/>
  <c r="R73" i="1"/>
  <c r="S28" i="1"/>
  <c r="S29" i="1" s="1"/>
  <c r="Q28" i="1"/>
  <c r="Q29" i="1" s="1"/>
  <c r="P28" i="1"/>
  <c r="P29" i="1" s="1"/>
  <c r="O28" i="1"/>
  <c r="O29" i="1" s="1"/>
  <c r="M28" i="1"/>
  <c r="M29" i="1" s="1"/>
  <c r="L28" i="1"/>
  <c r="L29" i="1" s="1"/>
  <c r="J29" i="1"/>
  <c r="H28" i="1"/>
  <c r="H29" i="1" s="1"/>
  <c r="F28" i="1"/>
  <c r="F29" i="1" s="1"/>
  <c r="E28" i="1"/>
  <c r="E29" i="1" s="1"/>
  <c r="T27" i="1"/>
  <c r="N27" i="1"/>
  <c r="K27" i="1"/>
  <c r="I27" i="1"/>
  <c r="G27" i="1"/>
  <c r="T26" i="1"/>
  <c r="R26" i="1"/>
  <c r="N26" i="1"/>
  <c r="K26" i="1"/>
  <c r="I26" i="1"/>
  <c r="G26" i="1"/>
  <c r="S14" i="1"/>
  <c r="S15" i="1" s="1"/>
  <c r="Q14" i="1"/>
  <c r="Q15" i="1" s="1"/>
  <c r="Q688" i="1" s="1"/>
  <c r="P14" i="1"/>
  <c r="P15" i="1" s="1"/>
  <c r="O14" i="1"/>
  <c r="O15" i="1" s="1"/>
  <c r="O688" i="1" s="1"/>
  <c r="M14" i="1"/>
  <c r="M15" i="1" s="1"/>
  <c r="L14" i="1"/>
  <c r="L15" i="1" s="1"/>
  <c r="L688" i="1" s="1"/>
  <c r="J14" i="1"/>
  <c r="J15" i="1" s="1"/>
  <c r="H14" i="1"/>
  <c r="H15" i="1" s="1"/>
  <c r="H688" i="1" s="1"/>
  <c r="F14" i="1"/>
  <c r="F15" i="1" s="1"/>
  <c r="E14" i="1"/>
  <c r="E15" i="1" s="1"/>
  <c r="E688" i="1" s="1"/>
  <c r="T13" i="1"/>
  <c r="R13" i="1"/>
  <c r="N13" i="1"/>
  <c r="K13" i="1"/>
  <c r="I13" i="1"/>
  <c r="G13" i="1"/>
  <c r="T12" i="1"/>
  <c r="R12" i="1"/>
  <c r="N12" i="1"/>
  <c r="K12" i="1"/>
  <c r="I12" i="1"/>
  <c r="G12" i="1"/>
  <c r="T11" i="1"/>
  <c r="R11" i="1"/>
  <c r="N11" i="1"/>
  <c r="K11" i="1"/>
  <c r="I11" i="1"/>
  <c r="G11" i="1"/>
  <c r="T10" i="1"/>
  <c r="R10" i="1"/>
  <c r="N10" i="1"/>
  <c r="K10" i="1"/>
  <c r="I10" i="1"/>
  <c r="G10" i="1"/>
  <c r="T9" i="1"/>
  <c r="R9" i="1"/>
  <c r="N9" i="1"/>
  <c r="K9" i="1"/>
  <c r="I9" i="1"/>
  <c r="G9" i="1"/>
  <c r="J688" i="1" l="1"/>
  <c r="P688" i="1"/>
  <c r="F688" i="1"/>
  <c r="M688" i="1"/>
  <c r="S688" i="1"/>
  <c r="N60" i="1"/>
  <c r="R60" i="1"/>
  <c r="N28" i="1"/>
  <c r="I29" i="1"/>
  <c r="K28" i="1"/>
  <c r="I28" i="1"/>
  <c r="I14" i="1"/>
  <c r="N14" i="1"/>
  <c r="G28" i="1"/>
  <c r="R28" i="1"/>
  <c r="T28" i="1"/>
  <c r="N29" i="1"/>
  <c r="T29" i="1"/>
  <c r="T14" i="1"/>
  <c r="K14" i="1"/>
  <c r="K29" i="1"/>
  <c r="G29" i="1"/>
  <c r="R29" i="1"/>
  <c r="G14" i="1"/>
  <c r="R14" i="1"/>
  <c r="G15" i="1"/>
  <c r="K15" i="1"/>
  <c r="N15" i="1"/>
  <c r="T15" i="1"/>
  <c r="I15" i="1"/>
  <c r="R15" i="1"/>
  <c r="T688" i="1" l="1"/>
  <c r="N688" i="1"/>
  <c r="R688" i="1"/>
  <c r="K688" i="1"/>
  <c r="I688" i="1"/>
  <c r="G688" i="1"/>
</calcChain>
</file>

<file path=xl/sharedStrings.xml><?xml version="1.0" encoding="utf-8"?>
<sst xmlns="http://schemas.openxmlformats.org/spreadsheetml/2006/main" count="1660" uniqueCount="128">
  <si>
    <t>OKRES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</si>
  <si>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</si>
  <si>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</si>
  <si>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</si>
  <si>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</si>
  <si>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</si>
  <si>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</si>
  <si>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</si>
  <si>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</si>
  <si>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</si>
  <si>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</si>
  <si>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</si>
  <si>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</si>
  <si>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</si>
  <si>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</si>
  <si>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KAT. B</t>
  </si>
  <si>
    <t>KAT. AM</t>
  </si>
  <si>
    <t>KAT. A1</t>
  </si>
  <si>
    <t>KAT. A2</t>
  </si>
  <si>
    <t>KAT. A</t>
  </si>
  <si>
    <t>KAT. B1</t>
  </si>
  <si>
    <t>KAT. B+E</t>
  </si>
  <si>
    <t>KAT.C</t>
  </si>
  <si>
    <t>KAT. C+E</t>
  </si>
  <si>
    <t>KAT. D</t>
  </si>
  <si>
    <t>KAT. D+E</t>
  </si>
  <si>
    <t>PORD</t>
  </si>
  <si>
    <t xml:space="preserve">SUMA </t>
  </si>
  <si>
    <t>Zestawienie opracowano na podstawie statystyki zdawalności egzaminów państwowych przekazanej</t>
  </si>
  <si>
    <t>OSK: AS - 01612261 - IZABELA DYMKOWSKA</t>
  </si>
  <si>
    <t>OSK: SPEED NR-01002261 -  JANUSZ OPIELA</t>
  </si>
  <si>
    <t>OSK: CARUSEK - NR 00062261 - PIOTR DĄBROWSKI</t>
  </si>
  <si>
    <t>OSK: EXPERT - NR 00932261  - LESZEK MIDURA</t>
  </si>
  <si>
    <t>OSK: GDPRAWKO - NR 00972261 - ADAM WESOŁOWSKI</t>
  </si>
  <si>
    <t>OSK: MINI - NR 01252261 - MARIUSZ ŚWIGOŃ</t>
  </si>
  <si>
    <t>OSK: ALFA - NR 01222261 - MICHAŁ MISZTAL</t>
  </si>
  <si>
    <t>OSK:  OBELIX - NR - 01422261 - ROMAN JAZŁOWIŃSKI</t>
  </si>
  <si>
    <t>OSK: ARTOM - NR - 00592261 - TOMASZ  JERENKIEWICZ</t>
  </si>
  <si>
    <t>OSK: ALB - NR 00852261 - ANDRZEJ BULAK</t>
  </si>
  <si>
    <t>OSK: OLIWKA - NR 00672261 - ROBERT MAŁEK</t>
  </si>
  <si>
    <t>OSK: ELKA SCHOOL - NR 00742261 - AGNIESZKA I WOJCIECH KAREWICZ S.C.</t>
  </si>
  <si>
    <t>OSK: EFEKT - NR 01642261 - ROMAN WOLECKI</t>
  </si>
  <si>
    <t>OSK: OES - NR 01382261 - TOMASZ BLINKIEWICZ</t>
  </si>
  <si>
    <t>OSK: CREDO - NR 00152261 - JANUSZ LUPIŃSKI</t>
  </si>
  <si>
    <t>OSK: POLDEK - NR 00222261P - DAGMARA ROMANOWICZ</t>
  </si>
  <si>
    <t>OSK: ELITE - NR 01022261 - ARTUR OLSZEWSKI</t>
  </si>
  <si>
    <t>OSK: ALDA - NR 00912261 - ARTUR MAŁKOWSKI</t>
  </si>
  <si>
    <t>OSK: LIMIT - NR 01662261 - ŁUKASZ ŻABICKI</t>
  </si>
  <si>
    <t>OSK: ŁOZY - NR 00052261 - STANISŁAW CHRZUSTEK</t>
  </si>
  <si>
    <t>OSK:  EXPRESS NR 00352261 - ANDRZEJ CZUBEK</t>
  </si>
  <si>
    <t>22. STATYSTYKA ZDAWALNOŚCI II PÓŁROCZE 2016</t>
  </si>
  <si>
    <t>OSK: MOTOBIT - NR 00532261 - JACEK ROMANOWICZ</t>
  </si>
  <si>
    <t>OSK: SORRISO - NR 00842261 - RAFAŁ GRZĄDZIEL</t>
  </si>
  <si>
    <t>OSK: MAX - NR 01462261 - KAJETAN BANASZEWSKI</t>
  </si>
  <si>
    <t>OSK: DELTA - NR 01572261 - TOMASZ DOBEK</t>
  </si>
  <si>
    <t>OSK: AUTO BAKAŁARZ - NR 00832261 - JÓZEF LESIAK</t>
  </si>
  <si>
    <t>OSK:  PIĄTY BIEG - NR 01562261 - MIKOŁAJ CIMASZKIEWICZ</t>
  </si>
  <si>
    <t>OSK:  ANDRZEJ PRZYTUŁA - NR 00792261</t>
  </si>
  <si>
    <t>OSK: AUTO-CAR - NR 01282261 - MIROŁAW LENKIEWICZ</t>
  </si>
  <si>
    <t>OSK: START - NR -00542261 - ANDRZEJ KLIMEK</t>
  </si>
  <si>
    <t>31 .STATYSTYKA ZDAWALNOŚCI ZA II PÓŁROCZE 2016</t>
  </si>
  <si>
    <t>OSK: DO LUZU - NR 00812261 - ANDRZEJ REJNIAK</t>
  </si>
  <si>
    <t>32. STATYSTYKA ZDAWALNOŚCI ZA II PÓŁROCZE 2016</t>
  </si>
  <si>
    <t>OSK: VEKTRA - NR -00192261P - DARIUSZ TARNOWSKI</t>
  </si>
  <si>
    <t>33 .STATYSTYKA ZDAWALNOŚCI ZA II PÓŁROCZE 2016</t>
  </si>
  <si>
    <t>OSK: ZNAK - NR -01202261 - ZYGMUNT ADAMCZYK</t>
  </si>
  <si>
    <t>34. STATYSTYKA ZDAWALNOŚCI ZA II PÓŁROCZE 2016</t>
  </si>
  <si>
    <t>35. STATYSTYKA ZDAWALNOŚCI ZA II PÓŁROCZE 2016</t>
  </si>
  <si>
    <t>OSK: ORIENT - NR -00202261 - ZYGFRYD RIEBANDT</t>
  </si>
  <si>
    <t>201612-31</t>
  </si>
  <si>
    <t>23. STATYSTYKA ZDAWALNOŚCI ZA  II PÓŁROCZE 2016</t>
  </si>
  <si>
    <t>24. STATYSTYKA ZDAWALNOŚCI ZA II PÓŁROCZE 2016</t>
  </si>
  <si>
    <t>25. STATYSTYKA ZDAWALNOŚCI ZA  II PÓŁROCZE 2016</t>
  </si>
  <si>
    <t>26. STATYSTYKA ZDAWALNOŚCI  ZA II PÓŁROCZE 2016</t>
  </si>
  <si>
    <t>27. STATYSTYKA ZDAWALNOŚCI  ZA II PÓŁROCZE 2016</t>
  </si>
  <si>
    <t>28. STATYSTYKA ZDAWALNOŚCI ZA  II PÓŁROCZE 2016</t>
  </si>
  <si>
    <t>29. STATYSTYKA ZDAWALNOŚCI  ZA  II PÓŁROCZE 2016</t>
  </si>
  <si>
    <t>30. STATYSTYKA ZDAWALNOŚCI  ZA  II PÓŁROCZE 2016</t>
  </si>
  <si>
    <t>1. STATYSTYKA ZDAWALNOŚCI  ZA  II PÓŁROCZE 2016</t>
  </si>
  <si>
    <t>2.STATYSTYKA ZDAWALNOŚCI  ZA  II PÓŁROCZE 2016</t>
  </si>
  <si>
    <t>3. STATYSTYKA ZDAWALNOŚCI  ZA  II PÓŁOCZE 2016</t>
  </si>
  <si>
    <t>4. STATYSTYKA ZDAWALNOŚCI  ZA  II PÓŁROCZE 2016</t>
  </si>
  <si>
    <t>5.  STATYSTYKA ZDAWALNOŚCI  ZA   II PÓŁROCZE 2016</t>
  </si>
  <si>
    <t>6. STATYSTYKA ZDAWALNOŚCI  ZA  II PÓŁOCZE 2016</t>
  </si>
  <si>
    <t>7. STATYSTYKA ZDAWALNOŚCI   ZA  II PÓŁROCZE 2016</t>
  </si>
  <si>
    <t>8. STATYSTYKA ZDAWALNOŚCI  ZA   II PÓŁROCZE 2016</t>
  </si>
  <si>
    <t>9. STATYSTYKA ZDAWALNOŚCI   ZA  II PÓŁROCZE</t>
  </si>
  <si>
    <t>10. STATYSTYKA ZDAWALNOŚCI   ZA  II PÓŁROCZE 2016</t>
  </si>
  <si>
    <t>11. STATYSTYKA ZDAWALNOŚCI  ZA   II PÓŁROCZE 2016</t>
  </si>
  <si>
    <t>12. STATYSTYKA ZDAWALNOŚCI   ZA II PÓŁROCZE 2016</t>
  </si>
  <si>
    <t>13. STATYSTYKA ZDAWALNOŚCI  ZA  II PÓŁROCZE 2016</t>
  </si>
  <si>
    <t>14. STATYSTYKA ZDAWALNOŚCI   ZA  II PÓŁROCZE 2016</t>
  </si>
  <si>
    <t>15. STATYSTYKA ZDAWALNOŚCI   ZA  II PÓŁROCZE 2016</t>
  </si>
  <si>
    <t>16. STATYSTYKA ZDAWALNOŚCI ZA   II PÓŁROCZE 2016</t>
  </si>
  <si>
    <t>17.  STATYSTYKA ZDAWALNOŚCI  ZA II PÓŁROCZE 2016</t>
  </si>
  <si>
    <t>18. .STATYSTYKA ZDAWALNOŚCI  ZA   II PÓŁROCZE 2016</t>
  </si>
  <si>
    <t>19. STATYSTYKA ZDAWALNOŚCI  ZA II PÓŁROCZE 2016</t>
  </si>
  <si>
    <t>20. STATYSTYKA ZDAWALNOŚCI   ZA  II PÓŁROCZE 2016</t>
  </si>
  <si>
    <t>21.  STATYSTYKA ZDAWALNOŚCI  ZA  II PÓŁROCZE 2016</t>
  </si>
  <si>
    <t>36. STATYSTYKA ZDAWALNOŚCI ZA II PÓŁROCZE 2016</t>
  </si>
  <si>
    <t>OSK:  OŚWIATA - LINGWISTA "NADBAŁTYCKIE CENTRUM EDUKACJI SP. Z O.O. - NR - 00082261</t>
  </si>
  <si>
    <t>OSK:  ASCONA - NR -00142261 - ZBIGNIEW GARSZTKA</t>
  </si>
  <si>
    <t>38. STATYSTYKA ZDAWALNOŚCI  ZA  II  PÓŁROCZE 2016</t>
  </si>
  <si>
    <t>OSK:  LEKCJA  -  NR - 00432261  -  MAREK KALISZAK</t>
  </si>
  <si>
    <t>OSK:  ASTER  -  NR-  01602261  - EWA FILIKS</t>
  </si>
  <si>
    <t>OSK:  MORENA  - NR - 01472261 - WIESŁAW LEWANDOWSKI</t>
  </si>
  <si>
    <t>37. STATYSTYKA ZDAWALNOŚCI  ZA  II PÓŁROCZE 2016</t>
  </si>
  <si>
    <t>39. STATYSTYKA ZDAWALNOŚCI  ZA  II  PÓŁROCZE 2016</t>
  </si>
  <si>
    <t>40. STATYSTYKA ZDAWALNOŚCI  ZA  II  PÓŁROCZE  2016</t>
  </si>
  <si>
    <t>41. STATYSTYKA ZDAWALNOŚCI  ZA II  PÓŁROCZE 2016</t>
  </si>
  <si>
    <t>OSK:  GOAUTO - NR - 01652261 - WOJCIECH KIEŁBASA</t>
  </si>
  <si>
    <t>42. STATYSTYKA ZDAWALNOŚCI  ZA  II  PÓŁROCZE 2016</t>
  </si>
  <si>
    <t>OSK:  ZEBRA  -  NR - 01552261  - JOANNA ZAWIERZENIEC</t>
  </si>
  <si>
    <t>43. STATYSTYKA ZDAWALNOŚCI ZA II  PÓŁROCZE 2016</t>
  </si>
  <si>
    <t>OSK:  ZIELONY LISTEK  - NR - 01632261 - TERESA CHALIMONIUK</t>
  </si>
  <si>
    <t>44. STATYSTYKA ZDAWALNOŚCI  ZA  II  PÓŁROCZE 2016</t>
  </si>
  <si>
    <t>OSK:  ZAKŁAD KOMUNIKACJI MIEJSKIEJ  SP. Z O.O. - NR 00242261</t>
  </si>
  <si>
    <t>OSK:  WYŻSZA SZKOŁA JAZDY  -  NR - 01672261 - WIOLETTA WOJCIECH</t>
  </si>
  <si>
    <t>OSK: AUTO ECOLE - NR - 00632261 - PRZEMYSŁAW STOLARCZYK</t>
  </si>
  <si>
    <t>45. STATYSTYKA ZDAWALNOŚCI  ZA II  PÓŁROCZE 2016</t>
  </si>
  <si>
    <t>46. STATYSTYKA ZDAWALNOŚCI  ZA II  PÓŁROCZE 2016</t>
  </si>
  <si>
    <t>OSK:  ZESPÓŁ SZKÓŁ SAMOCHODOWYCH - NR - 022261/SZ</t>
  </si>
  <si>
    <t>216-07-01</t>
  </si>
  <si>
    <t xml:space="preserve">próby zdania egzaminu teoretycznego i praktycznego w okresie II półrocza 2016 r. przez kandydatów na </t>
  </si>
  <si>
    <t xml:space="preserve">kierowców wyszkolonych w ośrodku szkolenia kierowców prowadzącym działalność na obszarze miasta </t>
  </si>
  <si>
    <t>Gdańska.</t>
  </si>
  <si>
    <t>OPRACOWAŁA: MIROSŁAWA PIEKARSKA</t>
  </si>
  <si>
    <t xml:space="preserve">przez  Dyrektora  Pomorskiego  Ośrodka  Ruch  Drogowego  w  Gdańsku za II półrocze 2016 r.;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</si>
</sst>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b/>
      <sz val="16"/>
      <name val="Calibri"/>
      <family val="2"/>
      <charset val="238"/>
    </font>
    <font>
      <sz val="11"/>
      <color indexed="8"/>
      <name val="Czcionka tekstu podstawowego"/>
    </font>
    <font>
      <b/>
      <sz val="18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b/>
      <sz val="11"/>
      <color theme="2"/>
      <name val="Calibri"/>
      <family val="2"/>
      <charset val="238"/>
      <scheme val="minor"/>
    </font>
    <font>
      <sz val="11"/>
      <color theme="2" tint="-9.9978637043366805E-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7" borderId="18" applyNumberFormat="0" applyAlignment="0" applyProtection="0"/>
  </cellStyleXfs>
  <cellXfs count="176">
    <xf numFmtId="0" fontId="0" fillId="0" borderId="0" xfId="0"/>
    <xf numFmtId="0" fontId="2" fillId="2" borderId="0" xfId="0" applyFont="1" applyFill="1" applyProtection="1">
      <protection locked="0"/>
    </xf>
    <xf numFmtId="9" fontId="2" fillId="2" borderId="0" xfId="0" applyNumberFormat="1" applyFont="1" applyFill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1" fontId="5" fillId="2" borderId="5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164" fontId="7" fillId="3" borderId="6" xfId="0" applyNumberFormat="1" applyFont="1" applyFill="1" applyBorder="1" applyAlignment="1" applyProtection="1">
      <alignment horizontal="center"/>
    </xf>
    <xf numFmtId="164" fontId="7" fillId="4" borderId="6" xfId="0" applyNumberFormat="1" applyFont="1" applyFill="1" applyBorder="1" applyAlignment="1" applyProtection="1">
      <alignment horizontal="center"/>
    </xf>
    <xf numFmtId="1" fontId="8" fillId="0" borderId="6" xfId="0" applyNumberFormat="1" applyFont="1" applyBorder="1" applyAlignment="1" applyProtection="1">
      <alignment horizontal="center"/>
      <protection locked="0"/>
    </xf>
    <xf numFmtId="164" fontId="7" fillId="5" borderId="7" xfId="0" applyNumberFormat="1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9" fontId="5" fillId="0" borderId="0" xfId="0" applyNumberFormat="1" applyFont="1" applyProtection="1"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164" fontId="7" fillId="3" borderId="3" xfId="0" applyNumberFormat="1" applyFont="1" applyFill="1" applyBorder="1" applyAlignment="1" applyProtection="1">
      <alignment horizontal="center"/>
    </xf>
    <xf numFmtId="164" fontId="7" fillId="4" borderId="3" xfId="0" applyNumberFormat="1" applyFont="1" applyFill="1" applyBorder="1" applyAlignment="1" applyProtection="1">
      <alignment horizontal="center"/>
    </xf>
    <xf numFmtId="1" fontId="8" fillId="0" borderId="3" xfId="0" applyNumberFormat="1" applyFont="1" applyBorder="1" applyAlignment="1" applyProtection="1">
      <alignment horizontal="center"/>
      <protection locked="0"/>
    </xf>
    <xf numFmtId="164" fontId="7" fillId="5" borderId="9" xfId="0" applyNumberFormat="1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1" fontId="9" fillId="0" borderId="8" xfId="0" applyNumberFormat="1" applyFont="1" applyBorder="1" applyAlignment="1" applyProtection="1">
      <alignment horizontal="center"/>
    </xf>
    <xf numFmtId="1" fontId="9" fillId="0" borderId="3" xfId="0" applyNumberFormat="1" applyFont="1" applyBorder="1" applyAlignment="1" applyProtection="1">
      <alignment horizontal="center"/>
    </xf>
    <xf numFmtId="164" fontId="9" fillId="0" borderId="3" xfId="0" applyNumberFormat="1" applyFont="1" applyBorder="1" applyAlignment="1" applyProtection="1">
      <alignment horizontal="center"/>
    </xf>
    <xf numFmtId="164" fontId="9" fillId="0" borderId="9" xfId="0" applyNumberFormat="1" applyFont="1" applyBorder="1" applyAlignment="1" applyProtection="1">
      <alignment horizontal="center"/>
    </xf>
    <xf numFmtId="0" fontId="10" fillId="0" borderId="0" xfId="0" applyFont="1" applyBorder="1" applyProtection="1"/>
    <xf numFmtId="9" fontId="10" fillId="0" borderId="0" xfId="0" applyNumberFormat="1" applyFont="1" applyBorder="1" applyProtection="1"/>
    <xf numFmtId="0" fontId="10" fillId="0" borderId="0" xfId="0" applyFont="1" applyProtection="1"/>
    <xf numFmtId="1" fontId="5" fillId="2" borderId="14" xfId="0" applyNumberFormat="1" applyFont="1" applyFill="1" applyBorder="1" applyAlignment="1" applyProtection="1">
      <alignment horizontal="center"/>
    </xf>
    <xf numFmtId="1" fontId="5" fillId="0" borderId="15" xfId="0" applyNumberFormat="1" applyFont="1" applyBorder="1" applyAlignment="1" applyProtection="1">
      <alignment horizontal="center"/>
    </xf>
    <xf numFmtId="164" fontId="7" fillId="3" borderId="15" xfId="0" applyNumberFormat="1" applyFont="1" applyFill="1" applyBorder="1" applyAlignment="1" applyProtection="1">
      <alignment horizontal="center"/>
    </xf>
    <xf numFmtId="164" fontId="7" fillId="4" borderId="15" xfId="0" applyNumberFormat="1" applyFont="1" applyFill="1" applyBorder="1" applyAlignment="1" applyProtection="1">
      <alignment horizontal="center"/>
    </xf>
    <xf numFmtId="164" fontId="7" fillId="5" borderId="16" xfId="0" applyNumberFormat="1" applyFont="1" applyFill="1" applyBorder="1" applyAlignment="1" applyProtection="1">
      <alignment horizontal="center"/>
    </xf>
    <xf numFmtId="0" fontId="4" fillId="0" borderId="0" xfId="0" applyFont="1" applyFill="1" applyProtection="1"/>
    <xf numFmtId="9" fontId="4" fillId="0" borderId="0" xfId="0" applyNumberFormat="1" applyFont="1" applyFill="1" applyProtection="1"/>
    <xf numFmtId="14" fontId="3" fillId="0" borderId="0" xfId="0" applyNumberFormat="1" applyFont="1" applyBorder="1" applyAlignment="1" applyProtection="1"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7" fillId="3" borderId="6" xfId="0" applyNumberFormat="1" applyFont="1" applyFill="1" applyBorder="1" applyAlignment="1" applyProtection="1">
      <alignment horizontal="center"/>
      <protection locked="0"/>
    </xf>
    <xf numFmtId="164" fontId="7" fillId="4" borderId="6" xfId="0" applyNumberFormat="1" applyFont="1" applyFill="1" applyBorder="1" applyAlignment="1" applyProtection="1">
      <alignment horizontal="center"/>
      <protection locked="0"/>
    </xf>
    <xf numFmtId="164" fontId="7" fillId="5" borderId="7" xfId="0" applyNumberFormat="1" applyFont="1" applyFill="1" applyBorder="1" applyAlignment="1" applyProtection="1">
      <alignment horizontal="center"/>
      <protection locked="0"/>
    </xf>
    <xf numFmtId="164" fontId="7" fillId="3" borderId="3" xfId="0" applyNumberFormat="1" applyFont="1" applyFill="1" applyBorder="1" applyAlignment="1" applyProtection="1">
      <alignment horizontal="center"/>
      <protection locked="0"/>
    </xf>
    <xf numFmtId="164" fontId="7" fillId="4" borderId="3" xfId="0" applyNumberFormat="1" applyFont="1" applyFill="1" applyBorder="1" applyAlignment="1" applyProtection="1">
      <alignment horizontal="center"/>
      <protection locked="0"/>
    </xf>
    <xf numFmtId="164" fontId="7" fillId="5" borderId="9" xfId="0" applyNumberFormat="1" applyFont="1" applyFill="1" applyBorder="1" applyAlignment="1" applyProtection="1">
      <alignment horizontal="center"/>
      <protection locked="0"/>
    </xf>
    <xf numFmtId="1" fontId="9" fillId="0" borderId="8" xfId="0" applyNumberFormat="1" applyFont="1" applyBorder="1" applyAlignment="1" applyProtection="1">
      <alignment horizontal="center"/>
      <protection locked="0"/>
    </xf>
    <xf numFmtId="1" fontId="9" fillId="0" borderId="3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9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9" fontId="10" fillId="0" borderId="0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164" fontId="7" fillId="3" borderId="15" xfId="0" applyNumberFormat="1" applyFont="1" applyFill="1" applyBorder="1" applyAlignment="1" applyProtection="1">
      <alignment horizontal="center"/>
      <protection locked="0"/>
    </xf>
    <xf numFmtId="164" fontId="7" fillId="4" borderId="15" xfId="0" applyNumberFormat="1" applyFont="1" applyFill="1" applyBorder="1" applyAlignment="1" applyProtection="1">
      <alignment horizontal="center"/>
      <protection locked="0"/>
    </xf>
    <xf numFmtId="1" fontId="8" fillId="0" borderId="15" xfId="0" applyNumberFormat="1" applyFont="1" applyBorder="1" applyAlignment="1" applyProtection="1">
      <alignment horizontal="center"/>
      <protection locked="0"/>
    </xf>
    <xf numFmtId="164" fontId="7" fillId="5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9" fontId="4" fillId="0" borderId="0" xfId="0" applyNumberFormat="1" applyFont="1" applyFill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3" fillId="7" borderId="18" xfId="1" applyProtection="1">
      <protection locked="0"/>
    </xf>
    <xf numFmtId="14" fontId="14" fillId="0" borderId="19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 vertical="center"/>
    </xf>
    <xf numFmtId="14" fontId="14" fillId="0" borderId="20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0" fontId="17" fillId="0" borderId="21" xfId="0" applyFont="1" applyBorder="1" applyAlignment="1"/>
    <xf numFmtId="0" fontId="17" fillId="0" borderId="22" xfId="0" applyFont="1" applyBorder="1" applyAlignment="1"/>
    <xf numFmtId="0" fontId="18" fillId="0" borderId="23" xfId="0" applyNumberFormat="1" applyFont="1" applyBorder="1" applyAlignment="1">
      <alignment vertical="top"/>
    </xf>
    <xf numFmtId="1" fontId="18" fillId="0" borderId="24" xfId="0" applyNumberFormat="1" applyFont="1" applyBorder="1" applyAlignment="1">
      <alignment vertical="top"/>
    </xf>
    <xf numFmtId="1" fontId="18" fillId="0" borderId="25" xfId="0" applyNumberFormat="1" applyFont="1" applyBorder="1" applyAlignment="1">
      <alignment vertical="top"/>
    </xf>
    <xf numFmtId="2" fontId="18" fillId="0" borderId="24" xfId="0" applyNumberFormat="1" applyFont="1" applyBorder="1" applyAlignment="1">
      <alignment vertical="top"/>
    </xf>
    <xf numFmtId="1" fontId="11" fillId="0" borderId="6" xfId="0" applyNumberFormat="1" applyFont="1" applyBorder="1" applyAlignment="1" applyProtection="1">
      <alignment horizontal="center"/>
      <protection locked="0"/>
    </xf>
    <xf numFmtId="1" fontId="11" fillId="0" borderId="3" xfId="0" applyNumberFormat="1" applyFont="1" applyBorder="1" applyAlignment="1" applyProtection="1">
      <alignment horizontal="center"/>
      <protection locked="0"/>
    </xf>
    <xf numFmtId="1" fontId="11" fillId="0" borderId="15" xfId="0" applyNumberFormat="1" applyFont="1" applyBorder="1" applyAlignment="1" applyProtection="1">
      <alignment horizontal="center"/>
    </xf>
    <xf numFmtId="1" fontId="14" fillId="2" borderId="20" xfId="0" applyNumberFormat="1" applyFont="1" applyFill="1" applyBorder="1" applyAlignment="1">
      <alignment horizontal="center" vertical="center"/>
    </xf>
    <xf numFmtId="0" fontId="3" fillId="8" borderId="0" xfId="0" applyFont="1" applyFill="1" applyProtection="1">
      <protection locked="0"/>
    </xf>
    <xf numFmtId="164" fontId="3" fillId="8" borderId="0" xfId="0" applyNumberFormat="1" applyFont="1" applyFill="1" applyProtection="1">
      <protection locked="0"/>
    </xf>
    <xf numFmtId="1" fontId="3" fillId="8" borderId="0" xfId="0" applyNumberFormat="1" applyFont="1" applyFill="1" applyProtection="1">
      <protection locked="0"/>
    </xf>
    <xf numFmtId="1" fontId="11" fillId="10" borderId="3" xfId="0" applyNumberFormat="1" applyFont="1" applyFill="1" applyBorder="1" applyAlignment="1" applyProtection="1">
      <alignment horizontal="center"/>
      <protection locked="0"/>
    </xf>
    <xf numFmtId="1" fontId="11" fillId="10" borderId="15" xfId="0" applyNumberFormat="1" applyFont="1" applyFill="1" applyBorder="1" applyAlignment="1" applyProtection="1">
      <alignment horizontal="center"/>
      <protection locked="0"/>
    </xf>
    <xf numFmtId="1" fontId="11" fillId="0" borderId="15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14" fontId="20" fillId="0" borderId="3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1" fontId="21" fillId="2" borderId="18" xfId="1" applyNumberFormat="1" applyFont="1" applyFill="1" applyAlignment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/>
      <protection locked="0"/>
    </xf>
    <xf numFmtId="164" fontId="11" fillId="5" borderId="16" xfId="0" applyNumberFormat="1" applyFont="1" applyFill="1" applyBorder="1" applyAlignment="1" applyProtection="1">
      <alignment horizontal="center"/>
      <protection locked="0"/>
    </xf>
    <xf numFmtId="14" fontId="22" fillId="0" borderId="3" xfId="0" applyNumberFormat="1" applyFont="1" applyBorder="1" applyAlignment="1" applyProtection="1">
      <alignment horizontal="center"/>
      <protection locked="0"/>
    </xf>
    <xf numFmtId="14" fontId="5" fillId="0" borderId="10" xfId="0" applyNumberFormat="1" applyFont="1" applyBorder="1" applyAlignment="1" applyProtection="1">
      <alignment horizontal="left"/>
      <protection locked="0"/>
    </xf>
    <xf numFmtId="164" fontId="24" fillId="0" borderId="3" xfId="0" applyNumberFormat="1" applyFont="1" applyBorder="1" applyAlignment="1" applyProtection="1">
      <alignment horizontal="center"/>
      <protection locked="0"/>
    </xf>
    <xf numFmtId="1" fontId="25" fillId="10" borderId="3" xfId="0" applyNumberFormat="1" applyFont="1" applyFill="1" applyBorder="1" applyAlignment="1" applyProtection="1">
      <alignment horizontal="center"/>
      <protection locked="0"/>
    </xf>
    <xf numFmtId="1" fontId="23" fillId="0" borderId="3" xfId="0" applyNumberFormat="1" applyFont="1" applyBorder="1" applyAlignment="1" applyProtection="1">
      <alignment horizontal="center"/>
      <protection locked="0"/>
    </xf>
    <xf numFmtId="164" fontId="16" fillId="4" borderId="20" xfId="0" applyNumberFormat="1" applyFont="1" applyFill="1" applyBorder="1" applyAlignment="1">
      <alignment horizontal="center" vertical="center"/>
    </xf>
    <xf numFmtId="164" fontId="16" fillId="3" borderId="20" xfId="0" applyNumberFormat="1" applyFont="1" applyFill="1" applyBorder="1" applyAlignment="1">
      <alignment horizontal="center" vertical="center"/>
    </xf>
    <xf numFmtId="164" fontId="16" fillId="9" borderId="20" xfId="0" applyNumberFormat="1" applyFont="1" applyFill="1" applyBorder="1" applyAlignment="1">
      <alignment horizontal="center" vertical="center"/>
    </xf>
    <xf numFmtId="0" fontId="26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18" fillId="0" borderId="26" xfId="0" applyNumberFormat="1" applyFont="1" applyBorder="1" applyAlignment="1">
      <alignment horizontal="left" vertical="top"/>
    </xf>
    <xf numFmtId="1" fontId="18" fillId="0" borderId="26" xfId="0" applyNumberFormat="1" applyFont="1" applyBorder="1" applyAlignment="1">
      <alignment horizontal="left" vertical="top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right"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6" borderId="9" xfId="0" applyFont="1" applyFill="1" applyBorder="1" applyAlignment="1" applyProtection="1">
      <alignment horizont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4" fontId="9" fillId="0" borderId="0" xfId="0" applyNumberFormat="1" applyFont="1" applyBorder="1" applyAlignment="1" applyProtection="1">
      <alignment horizontal="right"/>
    </xf>
    <xf numFmtId="1" fontId="11" fillId="0" borderId="0" xfId="0" applyNumberFormat="1" applyFont="1" applyFill="1" applyBorder="1" applyAlignment="1" applyProtection="1">
      <alignment horizontal="right"/>
    </xf>
    <xf numFmtId="14" fontId="5" fillId="0" borderId="0" xfId="0" applyNumberFormat="1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Obliczenia" xfId="1" builtin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9"/>
  <sheetViews>
    <sheetView tabSelected="1" topLeftCell="A328" workbookViewId="0">
      <selection activeCell="U357" sqref="U357"/>
    </sheetView>
  </sheetViews>
  <sheetFormatPr defaultRowHeight="15"/>
  <cols>
    <col min="1" max="1" width="8" style="3" customWidth="1"/>
    <col min="2" max="2" width="7.375" style="3" customWidth="1"/>
    <col min="3" max="3" width="0.25" style="3" hidden="1" customWidth="1"/>
    <col min="4" max="4" width="8.125" style="3" customWidth="1"/>
    <col min="5" max="6" width="6.375" style="3" customWidth="1"/>
    <col min="7" max="7" width="6.125" style="51" customWidth="1"/>
    <col min="8" max="8" width="6.625" style="3" customWidth="1"/>
    <col min="9" max="9" width="6.375" style="51" customWidth="1"/>
    <col min="10" max="10" width="6.875" style="3" customWidth="1"/>
    <col min="11" max="11" width="6" style="51" customWidth="1"/>
    <col min="12" max="12" width="7.125" style="50" customWidth="1"/>
    <col min="13" max="13" width="6.625" style="3" customWidth="1"/>
    <col min="14" max="14" width="6.625" style="51" customWidth="1"/>
    <col min="15" max="15" width="8.375" style="3" customWidth="1"/>
    <col min="16" max="16" width="7.5" style="50" customWidth="1"/>
    <col min="17" max="17" width="7.625" style="50" customWidth="1"/>
    <col min="18" max="18" width="6.625" style="51" customWidth="1"/>
    <col min="19" max="19" width="5.625" style="3" customWidth="1"/>
    <col min="20" max="20" width="6" style="51" customWidth="1"/>
    <col min="21" max="21" width="9" style="3"/>
    <col min="22" max="22" width="9" style="4"/>
    <col min="23" max="16384" width="9" style="3"/>
  </cols>
  <sheetData>
    <row r="1" spans="1:24" s="1" customFormat="1" ht="18.75">
      <c r="A1" s="137" t="s">
        <v>78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V1" s="2"/>
    </row>
    <row r="2" spans="1:24" s="1" customFormat="1" ht="18.75">
      <c r="A2" s="137" t="s">
        <v>29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V2" s="2"/>
    </row>
    <row r="3" spans="1:24" s="140" customFormat="1" ht="15.75" thickBot="1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4">
      <c r="A4" s="123" t="s">
        <v>0</v>
      </c>
      <c r="B4" s="123"/>
      <c r="C4" s="141" t="s">
        <v>26</v>
      </c>
      <c r="D4" s="142"/>
      <c r="E4" s="147" t="s">
        <v>1</v>
      </c>
      <c r="F4" s="148"/>
      <c r="G4" s="148"/>
      <c r="H4" s="148"/>
      <c r="I4" s="148"/>
      <c r="J4" s="148"/>
      <c r="K4" s="149"/>
      <c r="L4" s="147" t="s">
        <v>2</v>
      </c>
      <c r="M4" s="148"/>
      <c r="N4" s="148"/>
      <c r="O4" s="148"/>
      <c r="P4" s="148"/>
      <c r="Q4" s="148"/>
      <c r="R4" s="148"/>
      <c r="S4" s="148"/>
      <c r="T4" s="149"/>
    </row>
    <row r="5" spans="1:24">
      <c r="A5" s="150" t="s">
        <v>3</v>
      </c>
      <c r="B5" s="150" t="s">
        <v>4</v>
      </c>
      <c r="C5" s="143"/>
      <c r="D5" s="144"/>
      <c r="E5" s="151" t="s">
        <v>5</v>
      </c>
      <c r="F5" s="153" t="s">
        <v>6</v>
      </c>
      <c r="G5" s="153"/>
      <c r="H5" s="154" t="s">
        <v>7</v>
      </c>
      <c r="I5" s="154"/>
      <c r="J5" s="155" t="s">
        <v>8</v>
      </c>
      <c r="K5" s="156"/>
      <c r="L5" s="151" t="s">
        <v>5</v>
      </c>
      <c r="M5" s="157" t="s">
        <v>6</v>
      </c>
      <c r="N5" s="158"/>
      <c r="O5" s="154" t="s">
        <v>7</v>
      </c>
      <c r="P5" s="154"/>
      <c r="Q5" s="154"/>
      <c r="R5" s="154"/>
      <c r="S5" s="159" t="s">
        <v>8</v>
      </c>
      <c r="T5" s="160"/>
    </row>
    <row r="6" spans="1:24">
      <c r="A6" s="150"/>
      <c r="B6" s="150"/>
      <c r="C6" s="143"/>
      <c r="D6" s="144"/>
      <c r="E6" s="151"/>
      <c r="F6" s="129" t="s">
        <v>9</v>
      </c>
      <c r="G6" s="131" t="s">
        <v>10</v>
      </c>
      <c r="H6" s="129" t="s">
        <v>9</v>
      </c>
      <c r="I6" s="133" t="s">
        <v>10</v>
      </c>
      <c r="J6" s="135" t="s">
        <v>5</v>
      </c>
      <c r="K6" s="127" t="s">
        <v>10</v>
      </c>
      <c r="L6" s="151"/>
      <c r="M6" s="129" t="s">
        <v>9</v>
      </c>
      <c r="N6" s="131" t="s">
        <v>10</v>
      </c>
      <c r="O6" s="123" t="s">
        <v>9</v>
      </c>
      <c r="P6" s="123"/>
      <c r="Q6" s="123"/>
      <c r="R6" s="133" t="s">
        <v>10</v>
      </c>
      <c r="S6" s="135" t="s">
        <v>5</v>
      </c>
      <c r="T6" s="161" t="s">
        <v>10</v>
      </c>
    </row>
    <row r="7" spans="1:24" ht="15.75" thickBot="1">
      <c r="A7" s="150"/>
      <c r="B7" s="150"/>
      <c r="C7" s="145"/>
      <c r="D7" s="146"/>
      <c r="E7" s="152"/>
      <c r="F7" s="130"/>
      <c r="G7" s="132"/>
      <c r="H7" s="130"/>
      <c r="I7" s="134"/>
      <c r="J7" s="136"/>
      <c r="K7" s="128"/>
      <c r="L7" s="152"/>
      <c r="M7" s="130"/>
      <c r="N7" s="132"/>
      <c r="O7" s="5" t="s">
        <v>11</v>
      </c>
      <c r="P7" s="6" t="s">
        <v>12</v>
      </c>
      <c r="Q7" s="6" t="s">
        <v>13</v>
      </c>
      <c r="R7" s="134"/>
      <c r="S7" s="136"/>
      <c r="T7" s="162"/>
    </row>
    <row r="8" spans="1:24" ht="15.75" thickBot="1">
      <c r="A8" s="123"/>
      <c r="B8" s="123"/>
      <c r="C8" s="123"/>
      <c r="D8" s="123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</row>
    <row r="9" spans="1:24" s="16" customFormat="1" ht="14.25" customHeight="1">
      <c r="A9" s="102">
        <v>42552</v>
      </c>
      <c r="B9" s="102">
        <v>42735</v>
      </c>
      <c r="C9" s="7"/>
      <c r="D9" s="110" t="s">
        <v>16</v>
      </c>
      <c r="E9" s="9">
        <v>3</v>
      </c>
      <c r="F9" s="10">
        <v>3</v>
      </c>
      <c r="G9" s="11">
        <f>IF(F9&gt;0,(F9*100/(E9-J9)),0)</f>
        <v>100</v>
      </c>
      <c r="H9" s="10">
        <v>0</v>
      </c>
      <c r="I9" s="12">
        <f>IF(H9&gt;0,(H9*100/(E9-J9)),0)</f>
        <v>0</v>
      </c>
      <c r="J9" s="91">
        <v>0</v>
      </c>
      <c r="K9" s="14">
        <f>IF(J9&gt;0,(J9*100/(E9)),0)</f>
        <v>0</v>
      </c>
      <c r="L9" s="9">
        <v>5</v>
      </c>
      <c r="M9" s="10">
        <v>4</v>
      </c>
      <c r="N9" s="11">
        <f>IF(M9&gt;0,(M9*100/(L9-S9)),0)</f>
        <v>100</v>
      </c>
      <c r="O9" s="10">
        <v>0</v>
      </c>
      <c r="P9" s="10">
        <v>0</v>
      </c>
      <c r="Q9" s="10">
        <v>0</v>
      </c>
      <c r="R9" s="12">
        <f>IF(Q9&gt;0,(Q9*100/(L9-S9)),0)</f>
        <v>0</v>
      </c>
      <c r="S9" s="15">
        <v>1</v>
      </c>
      <c r="T9" s="14">
        <f>IF(S9&gt;0,(S9*100/(L9)),0)</f>
        <v>20</v>
      </c>
      <c r="V9" s="17"/>
    </row>
    <row r="10" spans="1:24" s="16" customFormat="1" ht="14.25" customHeight="1">
      <c r="A10" s="7"/>
      <c r="B10" s="7"/>
      <c r="C10" s="7"/>
      <c r="D10" s="110" t="s">
        <v>17</v>
      </c>
      <c r="E10" s="18">
        <v>3</v>
      </c>
      <c r="F10" s="19">
        <v>1</v>
      </c>
      <c r="G10" s="20">
        <f t="shared" ref="G10:G13" si="0">IF(F10&gt;0,(F10*100/(E10-J10)),0)</f>
        <v>50</v>
      </c>
      <c r="H10" s="19">
        <v>1</v>
      </c>
      <c r="I10" s="21">
        <f t="shared" ref="I10:I13" si="1">IF(H10&gt;0,(H10*100/(E10-J10)),0)</f>
        <v>50</v>
      </c>
      <c r="J10" s="92">
        <v>1</v>
      </c>
      <c r="K10" s="23">
        <f t="shared" ref="K10:K13" si="2">IF(J10&gt;0,(J10*100/(E10)),0)</f>
        <v>33.333333333333336</v>
      </c>
      <c r="L10" s="18">
        <v>1</v>
      </c>
      <c r="M10" s="19">
        <v>0</v>
      </c>
      <c r="N10" s="20">
        <f t="shared" ref="N10:N13" si="3">IF(M10&gt;0,(M10*100/(L10-S10)),0)</f>
        <v>0</v>
      </c>
      <c r="O10" s="19">
        <v>0</v>
      </c>
      <c r="P10" s="19">
        <v>0</v>
      </c>
      <c r="Q10" s="19">
        <v>0</v>
      </c>
      <c r="R10" s="21">
        <f t="shared" ref="R10:R13" si="4">IF(Q10&gt;0,(Q10*100/(L10-S10)),0)</f>
        <v>0</v>
      </c>
      <c r="S10" s="24">
        <v>1</v>
      </c>
      <c r="T10" s="23">
        <f t="shared" ref="T10:T13" si="5">IF(S10&gt;0,(S10*100/(L10)),0)</f>
        <v>100</v>
      </c>
      <c r="V10" s="17"/>
    </row>
    <row r="11" spans="1:24" s="16" customFormat="1" ht="14.25" customHeight="1">
      <c r="A11" s="7"/>
      <c r="B11" s="26"/>
      <c r="C11" s="7"/>
      <c r="D11" s="110" t="s">
        <v>18</v>
      </c>
      <c r="E11" s="18">
        <v>10</v>
      </c>
      <c r="F11" s="19">
        <v>6</v>
      </c>
      <c r="G11" s="20">
        <f t="shared" si="0"/>
        <v>75</v>
      </c>
      <c r="H11" s="19">
        <v>2</v>
      </c>
      <c r="I11" s="21">
        <f t="shared" si="1"/>
        <v>25</v>
      </c>
      <c r="J11" s="92">
        <v>2</v>
      </c>
      <c r="K11" s="23">
        <f t="shared" si="2"/>
        <v>20</v>
      </c>
      <c r="L11" s="18">
        <v>18</v>
      </c>
      <c r="M11" s="19">
        <v>9</v>
      </c>
      <c r="N11" s="20">
        <f t="shared" si="3"/>
        <v>50</v>
      </c>
      <c r="O11" s="19">
        <v>8</v>
      </c>
      <c r="P11" s="19">
        <v>1</v>
      </c>
      <c r="Q11" s="19">
        <v>9</v>
      </c>
      <c r="R11" s="21">
        <f t="shared" si="4"/>
        <v>50</v>
      </c>
      <c r="S11" s="24">
        <v>0</v>
      </c>
      <c r="T11" s="23">
        <f t="shared" si="5"/>
        <v>0</v>
      </c>
      <c r="V11" s="17"/>
    </row>
    <row r="12" spans="1:24">
      <c r="A12" s="25"/>
      <c r="B12" s="25"/>
      <c r="C12" s="25"/>
      <c r="D12" s="110" t="s">
        <v>19</v>
      </c>
      <c r="E12" s="18">
        <v>3</v>
      </c>
      <c r="F12" s="19">
        <v>1</v>
      </c>
      <c r="G12" s="20">
        <f t="shared" si="0"/>
        <v>100</v>
      </c>
      <c r="H12" s="19">
        <v>0</v>
      </c>
      <c r="I12" s="21">
        <f t="shared" si="1"/>
        <v>0</v>
      </c>
      <c r="J12" s="92">
        <v>2</v>
      </c>
      <c r="K12" s="23">
        <f t="shared" si="2"/>
        <v>66.666666666666671</v>
      </c>
      <c r="L12" s="18">
        <v>33</v>
      </c>
      <c r="M12" s="19">
        <v>12</v>
      </c>
      <c r="N12" s="20">
        <f t="shared" si="3"/>
        <v>40</v>
      </c>
      <c r="O12" s="19">
        <v>17</v>
      </c>
      <c r="P12" s="19">
        <v>1</v>
      </c>
      <c r="Q12" s="19">
        <v>18</v>
      </c>
      <c r="R12" s="21">
        <f t="shared" si="4"/>
        <v>60</v>
      </c>
      <c r="S12" s="24">
        <v>3</v>
      </c>
      <c r="T12" s="23">
        <f t="shared" si="5"/>
        <v>9.0909090909090917</v>
      </c>
      <c r="U12" s="27"/>
      <c r="V12" s="28"/>
      <c r="W12" s="27"/>
      <c r="X12" s="27"/>
    </row>
    <row r="13" spans="1:24">
      <c r="A13" s="25"/>
      <c r="B13" s="25"/>
      <c r="C13" s="25"/>
      <c r="D13" s="110" t="s">
        <v>15</v>
      </c>
      <c r="E13" s="18">
        <v>366</v>
      </c>
      <c r="F13" s="19">
        <v>245</v>
      </c>
      <c r="G13" s="20">
        <f t="shared" si="0"/>
        <v>67.86703601108033</v>
      </c>
      <c r="H13" s="19">
        <v>116</v>
      </c>
      <c r="I13" s="21">
        <f t="shared" si="1"/>
        <v>32.13296398891967</v>
      </c>
      <c r="J13" s="92">
        <v>5</v>
      </c>
      <c r="K13" s="23">
        <f t="shared" si="2"/>
        <v>1.3661202185792349</v>
      </c>
      <c r="L13" s="18">
        <v>456</v>
      </c>
      <c r="M13" s="19">
        <v>241</v>
      </c>
      <c r="N13" s="20">
        <f t="shared" si="3"/>
        <v>55.787037037037038</v>
      </c>
      <c r="O13" s="19">
        <v>63</v>
      </c>
      <c r="P13" s="19">
        <v>128</v>
      </c>
      <c r="Q13" s="19">
        <v>191</v>
      </c>
      <c r="R13" s="21">
        <f t="shared" si="4"/>
        <v>44.212962962962962</v>
      </c>
      <c r="S13" s="24">
        <v>24</v>
      </c>
      <c r="T13" s="23">
        <f t="shared" si="5"/>
        <v>5.2631578947368425</v>
      </c>
      <c r="U13" s="27"/>
      <c r="V13" s="28"/>
      <c r="W13" s="27"/>
      <c r="X13" s="27"/>
    </row>
    <row r="14" spans="1:24" s="35" customFormat="1">
      <c r="A14" s="168" t="s">
        <v>13</v>
      </c>
      <c r="B14" s="168"/>
      <c r="C14" s="168"/>
      <c r="D14" s="168"/>
      <c r="E14" s="29">
        <f t="shared" ref="E14:T14" si="6">SUM(E9:E13)</f>
        <v>385</v>
      </c>
      <c r="F14" s="30">
        <f t="shared" si="6"/>
        <v>256</v>
      </c>
      <c r="G14" s="31">
        <f t="shared" si="6"/>
        <v>392.86703601108036</v>
      </c>
      <c r="H14" s="30">
        <f t="shared" si="6"/>
        <v>119</v>
      </c>
      <c r="I14" s="31">
        <f t="shared" si="6"/>
        <v>107.13296398891967</v>
      </c>
      <c r="J14" s="30">
        <f t="shared" si="6"/>
        <v>10</v>
      </c>
      <c r="K14" s="32">
        <f t="shared" si="6"/>
        <v>121.36612021857924</v>
      </c>
      <c r="L14" s="29">
        <f t="shared" si="6"/>
        <v>513</v>
      </c>
      <c r="M14" s="30">
        <f t="shared" si="6"/>
        <v>266</v>
      </c>
      <c r="N14" s="31">
        <f t="shared" si="6"/>
        <v>245.78703703703704</v>
      </c>
      <c r="O14" s="30">
        <f t="shared" si="6"/>
        <v>88</v>
      </c>
      <c r="P14" s="30">
        <f t="shared" si="6"/>
        <v>130</v>
      </c>
      <c r="Q14" s="30">
        <f t="shared" si="6"/>
        <v>218</v>
      </c>
      <c r="R14" s="31">
        <f t="shared" si="6"/>
        <v>154.21296296296296</v>
      </c>
      <c r="S14" s="30">
        <f t="shared" si="6"/>
        <v>29</v>
      </c>
      <c r="T14" s="32">
        <f t="shared" si="6"/>
        <v>134.35406698564594</v>
      </c>
      <c r="U14" s="33"/>
      <c r="V14" s="34"/>
      <c r="W14" s="33"/>
      <c r="X14" s="33"/>
    </row>
    <row r="15" spans="1:24" s="41" customFormat="1" ht="15.75" thickBot="1">
      <c r="A15" s="169" t="s">
        <v>14</v>
      </c>
      <c r="B15" s="169"/>
      <c r="C15" s="169"/>
      <c r="D15" s="169"/>
      <c r="E15" s="36">
        <f>SUM(E14)</f>
        <v>385</v>
      </c>
      <c r="F15" s="37">
        <f>F14</f>
        <v>256</v>
      </c>
      <c r="G15" s="38">
        <f>IF(F15&gt;0,(F15*100/(E15-J15)),0)</f>
        <v>68.266666666666666</v>
      </c>
      <c r="H15" s="37">
        <f>H14</f>
        <v>119</v>
      </c>
      <c r="I15" s="39">
        <f>IF(H15&gt;0,(H15*100/(E15-J15)),0)</f>
        <v>31.733333333333334</v>
      </c>
      <c r="J15" s="93">
        <f>J14</f>
        <v>10</v>
      </c>
      <c r="K15" s="40">
        <f>IF(J15&gt;0,(J15*100/E15),0)</f>
        <v>2.5974025974025974</v>
      </c>
      <c r="L15" s="36">
        <f>L14</f>
        <v>513</v>
      </c>
      <c r="M15" s="37">
        <f>M14</f>
        <v>266</v>
      </c>
      <c r="N15" s="38">
        <f>IF(M15&gt;0,(M15*100/(L15-S15)),0)</f>
        <v>54.958677685950413</v>
      </c>
      <c r="O15" s="37">
        <f>O14</f>
        <v>88</v>
      </c>
      <c r="P15" s="37">
        <f>P14</f>
        <v>130</v>
      </c>
      <c r="Q15" s="37">
        <f>Q14</f>
        <v>218</v>
      </c>
      <c r="R15" s="39">
        <f>IF(Q15&gt;0,(Q15*100/(L15-S15)),0)</f>
        <v>45.041322314049587</v>
      </c>
      <c r="S15" s="93">
        <f>S14</f>
        <v>29</v>
      </c>
      <c r="T15" s="40">
        <f>IF(S15&gt;0,(S15*100/L15),0)</f>
        <v>5.6530214424951266</v>
      </c>
      <c r="V15" s="42"/>
    </row>
    <row r="16" spans="1:24">
      <c r="A16" s="170"/>
      <c r="B16" s="170"/>
      <c r="C16" s="170"/>
      <c r="D16" s="170"/>
      <c r="E16" s="45"/>
      <c r="F16" s="45"/>
      <c r="G16" s="46"/>
      <c r="H16" s="45"/>
      <c r="I16" s="46"/>
      <c r="J16" s="45"/>
      <c r="K16" s="46"/>
      <c r="L16" s="45"/>
      <c r="M16" s="45"/>
      <c r="N16" s="46"/>
      <c r="O16" s="45"/>
      <c r="P16" s="45"/>
      <c r="Q16" s="45"/>
      <c r="R16" s="46"/>
      <c r="S16" s="45"/>
      <c r="T16" s="46"/>
      <c r="U16" s="27"/>
      <c r="V16" s="28"/>
      <c r="W16" s="27"/>
      <c r="X16" s="27"/>
    </row>
    <row r="17" spans="1:24">
      <c r="A17" s="43"/>
      <c r="B17" s="44"/>
      <c r="C17" s="44"/>
      <c r="D17" s="44"/>
      <c r="E17" s="45"/>
      <c r="F17" s="45"/>
      <c r="G17" s="46"/>
      <c r="H17" s="45"/>
      <c r="I17" s="46"/>
      <c r="J17" s="45"/>
      <c r="K17" s="46"/>
      <c r="L17" s="45"/>
      <c r="M17" s="45"/>
      <c r="N17" s="46"/>
      <c r="O17" s="45"/>
      <c r="P17" s="45"/>
      <c r="Q17" s="45"/>
      <c r="R17" s="46"/>
      <c r="S17" s="45"/>
      <c r="T17" s="46"/>
      <c r="U17" s="27"/>
      <c r="V17" s="28"/>
      <c r="W17" s="27"/>
      <c r="X17" s="27"/>
    </row>
    <row r="18" spans="1:24" s="1" customFormat="1" ht="18.75">
      <c r="A18" s="137" t="s">
        <v>79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V18" s="2"/>
    </row>
    <row r="19" spans="1:24" s="1" customFormat="1" ht="18.75">
      <c r="A19" s="137" t="s">
        <v>30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V19" s="2"/>
    </row>
    <row r="20" spans="1:24" s="140" customFormat="1" ht="15.75" thickBot="1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</row>
    <row r="21" spans="1:24">
      <c r="A21" s="123" t="s">
        <v>0</v>
      </c>
      <c r="B21" s="123"/>
      <c r="C21" s="141" t="s">
        <v>26</v>
      </c>
      <c r="D21" s="142"/>
      <c r="E21" s="147" t="s">
        <v>1</v>
      </c>
      <c r="F21" s="148"/>
      <c r="G21" s="148"/>
      <c r="H21" s="148"/>
      <c r="I21" s="148"/>
      <c r="J21" s="148"/>
      <c r="K21" s="149"/>
      <c r="L21" s="147" t="s">
        <v>2</v>
      </c>
      <c r="M21" s="148"/>
      <c r="N21" s="148"/>
      <c r="O21" s="148"/>
      <c r="P21" s="148"/>
      <c r="Q21" s="148"/>
      <c r="R21" s="148"/>
      <c r="S21" s="148"/>
      <c r="T21" s="149"/>
    </row>
    <row r="22" spans="1:24">
      <c r="A22" s="150" t="s">
        <v>3</v>
      </c>
      <c r="B22" s="150" t="s">
        <v>4</v>
      </c>
      <c r="C22" s="143"/>
      <c r="D22" s="144"/>
      <c r="E22" s="151" t="s">
        <v>5</v>
      </c>
      <c r="F22" s="153" t="s">
        <v>6</v>
      </c>
      <c r="G22" s="153"/>
      <c r="H22" s="154" t="s">
        <v>7</v>
      </c>
      <c r="I22" s="154"/>
      <c r="J22" s="155" t="s">
        <v>8</v>
      </c>
      <c r="K22" s="156"/>
      <c r="L22" s="151" t="s">
        <v>5</v>
      </c>
      <c r="M22" s="157" t="s">
        <v>6</v>
      </c>
      <c r="N22" s="158"/>
      <c r="O22" s="154" t="s">
        <v>7</v>
      </c>
      <c r="P22" s="154"/>
      <c r="Q22" s="154"/>
      <c r="R22" s="154"/>
      <c r="S22" s="159" t="s">
        <v>8</v>
      </c>
      <c r="T22" s="160"/>
    </row>
    <row r="23" spans="1:24">
      <c r="A23" s="150"/>
      <c r="B23" s="150"/>
      <c r="C23" s="143"/>
      <c r="D23" s="144"/>
      <c r="E23" s="151"/>
      <c r="F23" s="129" t="s">
        <v>9</v>
      </c>
      <c r="G23" s="131" t="s">
        <v>10</v>
      </c>
      <c r="H23" s="129" t="s">
        <v>9</v>
      </c>
      <c r="I23" s="133" t="s">
        <v>10</v>
      </c>
      <c r="J23" s="173" t="s">
        <v>5</v>
      </c>
      <c r="K23" s="127" t="s">
        <v>10</v>
      </c>
      <c r="L23" s="151"/>
      <c r="M23" s="129" t="s">
        <v>9</v>
      </c>
      <c r="N23" s="131" t="s">
        <v>10</v>
      </c>
      <c r="O23" s="123" t="s">
        <v>9</v>
      </c>
      <c r="P23" s="123"/>
      <c r="Q23" s="123"/>
      <c r="R23" s="133" t="s">
        <v>10</v>
      </c>
      <c r="S23" s="135" t="s">
        <v>5</v>
      </c>
      <c r="T23" s="161" t="s">
        <v>10</v>
      </c>
    </row>
    <row r="24" spans="1:24" ht="15.75" thickBot="1">
      <c r="A24" s="150"/>
      <c r="B24" s="150"/>
      <c r="C24" s="145"/>
      <c r="D24" s="146"/>
      <c r="E24" s="152"/>
      <c r="F24" s="130"/>
      <c r="G24" s="132"/>
      <c r="H24" s="130"/>
      <c r="I24" s="134"/>
      <c r="J24" s="174"/>
      <c r="K24" s="128"/>
      <c r="L24" s="152"/>
      <c r="M24" s="130"/>
      <c r="N24" s="132"/>
      <c r="O24" s="5" t="s">
        <v>11</v>
      </c>
      <c r="P24" s="6" t="s">
        <v>12</v>
      </c>
      <c r="Q24" s="6" t="s">
        <v>13</v>
      </c>
      <c r="R24" s="134"/>
      <c r="S24" s="136"/>
      <c r="T24" s="162"/>
    </row>
    <row r="25" spans="1:24">
      <c r="A25" s="123"/>
      <c r="B25" s="123"/>
      <c r="C25" s="123"/>
      <c r="D25" s="123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</row>
    <row r="26" spans="1:24">
      <c r="A26" s="102">
        <v>42552</v>
      </c>
      <c r="B26" s="102">
        <v>42735</v>
      </c>
      <c r="C26" s="25"/>
      <c r="D26" s="110" t="s">
        <v>19</v>
      </c>
      <c r="E26" s="18">
        <v>2</v>
      </c>
      <c r="F26" s="19">
        <v>2</v>
      </c>
      <c r="G26" s="56">
        <f t="shared" ref="G26:G27" si="7">IF(F26&gt;0,(F26*100/(E26-J26)),0)</f>
        <v>100</v>
      </c>
      <c r="H26" s="19">
        <v>0</v>
      </c>
      <c r="I26" s="57">
        <f t="shared" ref="I26:I27" si="8">IF(H26&gt;0,(H26*100/(E26-J26)),0)</f>
        <v>0</v>
      </c>
      <c r="J26" s="98">
        <v>0</v>
      </c>
      <c r="K26" s="58">
        <f t="shared" ref="K26:K27" si="9">IF(J26&gt;0,(J26*100/(E26)),0)</f>
        <v>0</v>
      </c>
      <c r="L26" s="18">
        <v>9</v>
      </c>
      <c r="M26" s="19">
        <v>2</v>
      </c>
      <c r="N26" s="56">
        <f t="shared" ref="N26:N27" si="10">IF(M26&gt;0,(M26*100/(L26-S26)),0)</f>
        <v>25</v>
      </c>
      <c r="O26" s="19">
        <v>6</v>
      </c>
      <c r="P26" s="19">
        <v>0</v>
      </c>
      <c r="Q26" s="19">
        <v>6</v>
      </c>
      <c r="R26" s="57">
        <f t="shared" ref="R26:R27" si="11">IF(Q26&gt;0,(Q26*100/(L26-S26)),0)</f>
        <v>75</v>
      </c>
      <c r="S26" s="52">
        <v>1</v>
      </c>
      <c r="T26" s="58">
        <f t="shared" ref="T26:T27" si="12">IF(S26&gt;0,(S26*100/(L26)),0)</f>
        <v>11.111111111111111</v>
      </c>
      <c r="U26" s="27"/>
      <c r="V26" s="28"/>
      <c r="W26" s="27"/>
      <c r="X26" s="27"/>
    </row>
    <row r="27" spans="1:24">
      <c r="A27" s="25"/>
      <c r="B27" s="25"/>
      <c r="C27" s="25"/>
      <c r="D27" s="110" t="s">
        <v>15</v>
      </c>
      <c r="E27" s="18">
        <v>259</v>
      </c>
      <c r="F27" s="19">
        <v>163</v>
      </c>
      <c r="G27" s="56">
        <f t="shared" si="7"/>
        <v>65.2</v>
      </c>
      <c r="H27" s="19">
        <v>87</v>
      </c>
      <c r="I27" s="57">
        <f t="shared" si="8"/>
        <v>34.799999999999997</v>
      </c>
      <c r="J27" s="98">
        <v>9</v>
      </c>
      <c r="K27" s="58">
        <f t="shared" si="9"/>
        <v>3.4749034749034751</v>
      </c>
      <c r="L27" s="18">
        <v>462</v>
      </c>
      <c r="M27" s="19">
        <v>142</v>
      </c>
      <c r="N27" s="56">
        <f t="shared" si="10"/>
        <v>32.272727272727273</v>
      </c>
      <c r="O27" s="19">
        <v>129</v>
      </c>
      <c r="P27" s="19">
        <v>169</v>
      </c>
      <c r="Q27" s="19">
        <v>298</v>
      </c>
      <c r="R27" s="57">
        <f t="shared" si="11"/>
        <v>67.727272727272734</v>
      </c>
      <c r="S27" s="52">
        <v>22</v>
      </c>
      <c r="T27" s="58">
        <f t="shared" si="12"/>
        <v>4.7619047619047619</v>
      </c>
      <c r="U27" s="27"/>
      <c r="V27" s="28"/>
      <c r="W27" s="27"/>
      <c r="X27" s="27"/>
    </row>
    <row r="28" spans="1:24" s="65" customFormat="1">
      <c r="A28" s="125" t="s">
        <v>13</v>
      </c>
      <c r="B28" s="125"/>
      <c r="C28" s="125"/>
      <c r="D28" s="125"/>
      <c r="E28" s="59">
        <f t="shared" ref="E28:T28" si="13">SUM(E26:E27)</f>
        <v>261</v>
      </c>
      <c r="F28" s="60">
        <f t="shared" si="13"/>
        <v>165</v>
      </c>
      <c r="G28" s="111">
        <f t="shared" si="13"/>
        <v>165.2</v>
      </c>
      <c r="H28" s="60">
        <f t="shared" si="13"/>
        <v>87</v>
      </c>
      <c r="I28" s="61">
        <f t="shared" si="13"/>
        <v>34.799999999999997</v>
      </c>
      <c r="J28" s="112">
        <f>SUM(J26:J27)</f>
        <v>9</v>
      </c>
      <c r="K28" s="62">
        <f t="shared" si="13"/>
        <v>3.4749034749034751</v>
      </c>
      <c r="L28" s="59">
        <f t="shared" si="13"/>
        <v>471</v>
      </c>
      <c r="M28" s="60">
        <f t="shared" si="13"/>
        <v>144</v>
      </c>
      <c r="N28" s="61">
        <f t="shared" si="13"/>
        <v>57.272727272727273</v>
      </c>
      <c r="O28" s="60">
        <f t="shared" si="13"/>
        <v>135</v>
      </c>
      <c r="P28" s="60">
        <f t="shared" si="13"/>
        <v>169</v>
      </c>
      <c r="Q28" s="60">
        <f t="shared" si="13"/>
        <v>304</v>
      </c>
      <c r="R28" s="61">
        <f t="shared" si="13"/>
        <v>142.72727272727275</v>
      </c>
      <c r="S28" s="60">
        <f t="shared" si="13"/>
        <v>23</v>
      </c>
      <c r="T28" s="62">
        <f t="shared" si="13"/>
        <v>15.873015873015873</v>
      </c>
      <c r="U28" s="63"/>
      <c r="V28" s="64"/>
      <c r="W28" s="63"/>
      <c r="X28" s="63"/>
    </row>
    <row r="29" spans="1:24" s="72" customFormat="1" ht="15.75" thickBot="1">
      <c r="A29" s="126" t="s">
        <v>14</v>
      </c>
      <c r="B29" s="126"/>
      <c r="C29" s="126"/>
      <c r="D29" s="126"/>
      <c r="E29" s="66">
        <f>SUM(E28)</f>
        <v>261</v>
      </c>
      <c r="F29" s="67">
        <f>F28</f>
        <v>165</v>
      </c>
      <c r="G29" s="68">
        <f>IF(F29&gt;0,(F29*100/(E29-J29)),0)</f>
        <v>65.476190476190482</v>
      </c>
      <c r="H29" s="67">
        <f>H28</f>
        <v>87</v>
      </c>
      <c r="I29" s="69">
        <f>IF(H29&gt;0,(H29*100/(E29-J29)),0)</f>
        <v>34.523809523809526</v>
      </c>
      <c r="J29" s="99">
        <f>J28</f>
        <v>9</v>
      </c>
      <c r="K29" s="71">
        <f>IF(J29&gt;0,(J29*100/E29),0)</f>
        <v>3.4482758620689653</v>
      </c>
      <c r="L29" s="66">
        <f>L28</f>
        <v>471</v>
      </c>
      <c r="M29" s="67">
        <f>M28</f>
        <v>144</v>
      </c>
      <c r="N29" s="68">
        <f>IF(M29&gt;0,(M29*100/(L29-S29)),0)</f>
        <v>32.142857142857146</v>
      </c>
      <c r="O29" s="67">
        <f>O28</f>
        <v>135</v>
      </c>
      <c r="P29" s="67">
        <f>P28</f>
        <v>169</v>
      </c>
      <c r="Q29" s="67">
        <f>Q28</f>
        <v>304</v>
      </c>
      <c r="R29" s="69">
        <f>IF(Q29&gt;0,(Q29*100/(L29-S29)),0)</f>
        <v>67.857142857142861</v>
      </c>
      <c r="S29" s="100">
        <f>S28</f>
        <v>23</v>
      </c>
      <c r="T29" s="71">
        <f>IF(S29&gt;0,(S29*100/L29),0)</f>
        <v>4.8832271762208066</v>
      </c>
      <c r="V29" s="73"/>
    </row>
    <row r="30" spans="1:24">
      <c r="A30" s="27"/>
      <c r="B30" s="49"/>
      <c r="C30" s="49"/>
      <c r="D30" s="49"/>
      <c r="E30" s="45"/>
      <c r="F30" s="45"/>
      <c r="G30" s="46"/>
      <c r="H30" s="47"/>
      <c r="I30" s="47"/>
      <c r="J30" s="47"/>
      <c r="K30" s="46"/>
      <c r="L30" s="45"/>
      <c r="M30" s="45"/>
      <c r="N30" s="46"/>
      <c r="O30" s="47"/>
      <c r="P30" s="48"/>
      <c r="Q30" s="48"/>
      <c r="R30" s="47"/>
      <c r="S30" s="47"/>
      <c r="T30" s="46"/>
      <c r="U30" s="27"/>
      <c r="V30" s="28"/>
      <c r="W30" s="27"/>
      <c r="X30" s="27"/>
    </row>
    <row r="31" spans="1:24">
      <c r="A31" s="27"/>
      <c r="B31" s="49"/>
      <c r="C31" s="49"/>
      <c r="D31" s="49"/>
      <c r="E31" s="45"/>
      <c r="F31" s="45"/>
      <c r="G31" s="46"/>
      <c r="H31" s="45"/>
      <c r="I31" s="46"/>
      <c r="J31" s="45"/>
      <c r="K31" s="46"/>
      <c r="L31" s="45"/>
      <c r="M31" s="45"/>
      <c r="N31" s="46"/>
      <c r="O31" s="45"/>
      <c r="P31" s="45"/>
      <c r="Q31" s="45"/>
      <c r="R31" s="46"/>
      <c r="S31" s="45"/>
      <c r="T31" s="46"/>
      <c r="U31" s="27"/>
      <c r="V31" s="28"/>
      <c r="W31" s="27"/>
      <c r="X31" s="27"/>
    </row>
    <row r="32" spans="1:24" s="1" customFormat="1" ht="18.75">
      <c r="A32" s="137" t="s">
        <v>80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V32" s="2"/>
    </row>
    <row r="33" spans="1:24" s="1" customFormat="1" ht="18.75">
      <c r="A33" s="137" t="s">
        <v>31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V33" s="2"/>
    </row>
    <row r="34" spans="1:24" s="140" customFormat="1" ht="15.75" thickBot="1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</row>
    <row r="35" spans="1:24">
      <c r="A35" s="123" t="s">
        <v>0</v>
      </c>
      <c r="B35" s="123"/>
      <c r="C35" s="141" t="s">
        <v>26</v>
      </c>
      <c r="D35" s="142"/>
      <c r="E35" s="147" t="s">
        <v>1</v>
      </c>
      <c r="F35" s="148"/>
      <c r="G35" s="148"/>
      <c r="H35" s="148"/>
      <c r="I35" s="148"/>
      <c r="J35" s="148"/>
      <c r="K35" s="149"/>
      <c r="L35" s="147" t="s">
        <v>2</v>
      </c>
      <c r="M35" s="148"/>
      <c r="N35" s="148"/>
      <c r="O35" s="148"/>
      <c r="P35" s="148"/>
      <c r="Q35" s="148"/>
      <c r="R35" s="148"/>
      <c r="S35" s="148"/>
      <c r="T35" s="149"/>
    </row>
    <row r="36" spans="1:24">
      <c r="A36" s="150" t="s">
        <v>3</v>
      </c>
      <c r="B36" s="150" t="s">
        <v>4</v>
      </c>
      <c r="C36" s="143"/>
      <c r="D36" s="144"/>
      <c r="E36" s="151" t="s">
        <v>5</v>
      </c>
      <c r="F36" s="153" t="s">
        <v>6</v>
      </c>
      <c r="G36" s="153"/>
      <c r="H36" s="154" t="s">
        <v>7</v>
      </c>
      <c r="I36" s="154"/>
      <c r="J36" s="155" t="s">
        <v>8</v>
      </c>
      <c r="K36" s="156"/>
      <c r="L36" s="151" t="s">
        <v>5</v>
      </c>
      <c r="M36" s="157" t="s">
        <v>6</v>
      </c>
      <c r="N36" s="158"/>
      <c r="O36" s="154" t="s">
        <v>7</v>
      </c>
      <c r="P36" s="154"/>
      <c r="Q36" s="154"/>
      <c r="R36" s="154"/>
      <c r="S36" s="159" t="s">
        <v>8</v>
      </c>
      <c r="T36" s="160"/>
    </row>
    <row r="37" spans="1:24">
      <c r="A37" s="150"/>
      <c r="B37" s="150"/>
      <c r="C37" s="143"/>
      <c r="D37" s="144"/>
      <c r="E37" s="151"/>
      <c r="F37" s="129" t="s">
        <v>9</v>
      </c>
      <c r="G37" s="131" t="s">
        <v>10</v>
      </c>
      <c r="H37" s="129" t="s">
        <v>9</v>
      </c>
      <c r="I37" s="133" t="s">
        <v>10</v>
      </c>
      <c r="J37" s="135" t="s">
        <v>5</v>
      </c>
      <c r="K37" s="127" t="s">
        <v>10</v>
      </c>
      <c r="L37" s="151"/>
      <c r="M37" s="129" t="s">
        <v>9</v>
      </c>
      <c r="N37" s="131" t="s">
        <v>10</v>
      </c>
      <c r="O37" s="123" t="s">
        <v>9</v>
      </c>
      <c r="P37" s="123"/>
      <c r="Q37" s="123"/>
      <c r="R37" s="133" t="s">
        <v>10</v>
      </c>
      <c r="S37" s="135" t="s">
        <v>5</v>
      </c>
      <c r="T37" s="161" t="s">
        <v>10</v>
      </c>
    </row>
    <row r="38" spans="1:24" ht="15.75" thickBot="1">
      <c r="A38" s="150"/>
      <c r="B38" s="150"/>
      <c r="C38" s="145"/>
      <c r="D38" s="146"/>
      <c r="E38" s="152"/>
      <c r="F38" s="130"/>
      <c r="G38" s="132"/>
      <c r="H38" s="130"/>
      <c r="I38" s="134"/>
      <c r="J38" s="136"/>
      <c r="K38" s="128"/>
      <c r="L38" s="152"/>
      <c r="M38" s="130"/>
      <c r="N38" s="132"/>
      <c r="O38" s="5" t="s">
        <v>11</v>
      </c>
      <c r="P38" s="6" t="s">
        <v>12</v>
      </c>
      <c r="Q38" s="6" t="s">
        <v>13</v>
      </c>
      <c r="R38" s="134"/>
      <c r="S38" s="136"/>
      <c r="T38" s="162"/>
    </row>
    <row r="39" spans="1:24">
      <c r="A39" s="123"/>
      <c r="B39" s="123"/>
      <c r="C39" s="123"/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1:24">
      <c r="A40" s="102">
        <v>42552</v>
      </c>
      <c r="B40" s="102">
        <v>42735</v>
      </c>
      <c r="C40" s="25"/>
      <c r="D40" s="110" t="s">
        <v>15</v>
      </c>
      <c r="E40" s="18">
        <v>193</v>
      </c>
      <c r="F40" s="19">
        <v>127</v>
      </c>
      <c r="G40" s="56">
        <f t="shared" ref="G40:G41" si="14">IF(F40&gt;0,(F40*100/(E40-J40)),0)</f>
        <v>68.27956989247312</v>
      </c>
      <c r="H40" s="19">
        <v>59</v>
      </c>
      <c r="I40" s="57">
        <f t="shared" ref="I40:I41" si="15">IF(H40&gt;0,(H40*100/(E40-J40)),0)</f>
        <v>31.72043010752688</v>
      </c>
      <c r="J40" s="92">
        <v>7</v>
      </c>
      <c r="K40" s="58">
        <f t="shared" ref="K40:K41" si="16">IF(J40&gt;0,(J40*100/(E40)),0)</f>
        <v>3.6269430051813472</v>
      </c>
      <c r="L40" s="18">
        <v>443</v>
      </c>
      <c r="M40" s="19">
        <v>128</v>
      </c>
      <c r="N40" s="56">
        <f t="shared" ref="N40:N41" si="17">IF(M40&gt;0,(M40*100/(L40-S40)),0)</f>
        <v>29.767441860465116</v>
      </c>
      <c r="O40" s="19">
        <v>138</v>
      </c>
      <c r="P40" s="19">
        <v>164</v>
      </c>
      <c r="Q40" s="19">
        <v>302</v>
      </c>
      <c r="R40" s="57">
        <f t="shared" ref="R40:R41" si="18">IF(Q40&gt;0,(Q40*100/(L40-S40)),0)</f>
        <v>70.232558139534888</v>
      </c>
      <c r="S40" s="101">
        <v>13</v>
      </c>
      <c r="T40" s="58">
        <f t="shared" ref="T40:T41" si="19">IF(S40&gt;0,(S40*100/(L40)),0)</f>
        <v>2.9345372460496613</v>
      </c>
      <c r="U40" s="27"/>
      <c r="V40" s="28"/>
      <c r="W40" s="27"/>
      <c r="X40" s="27"/>
    </row>
    <row r="41" spans="1:24">
      <c r="A41" s="25"/>
      <c r="B41" s="25"/>
      <c r="C41" s="25"/>
      <c r="D41" s="110" t="s">
        <v>20</v>
      </c>
      <c r="E41" s="18">
        <v>15</v>
      </c>
      <c r="F41" s="19">
        <v>4</v>
      </c>
      <c r="G41" s="56">
        <f t="shared" si="14"/>
        <v>33.333333333333336</v>
      </c>
      <c r="H41" s="19">
        <v>8</v>
      </c>
      <c r="I41" s="57">
        <f t="shared" si="15"/>
        <v>66.666666666666671</v>
      </c>
      <c r="J41" s="92">
        <v>3</v>
      </c>
      <c r="K41" s="58">
        <f t="shared" si="16"/>
        <v>20</v>
      </c>
      <c r="L41" s="18">
        <v>8</v>
      </c>
      <c r="M41" s="19">
        <v>5</v>
      </c>
      <c r="N41" s="56">
        <f t="shared" si="17"/>
        <v>62.5</v>
      </c>
      <c r="O41" s="19">
        <v>0</v>
      </c>
      <c r="P41" s="19">
        <v>3</v>
      </c>
      <c r="Q41" s="19">
        <v>3</v>
      </c>
      <c r="R41" s="57">
        <f t="shared" si="18"/>
        <v>37.5</v>
      </c>
      <c r="S41" s="101">
        <v>0</v>
      </c>
      <c r="T41" s="58">
        <f t="shared" si="19"/>
        <v>0</v>
      </c>
      <c r="U41" s="27"/>
      <c r="V41" s="28"/>
      <c r="W41" s="27"/>
      <c r="X41" s="27"/>
    </row>
    <row r="42" spans="1:24" s="65" customFormat="1">
      <c r="A42" s="125" t="s">
        <v>13</v>
      </c>
      <c r="B42" s="125"/>
      <c r="C42" s="125"/>
      <c r="D42" s="125"/>
      <c r="E42" s="59">
        <f t="shared" ref="E42:T42" si="20">SUM(E40:E41)</f>
        <v>208</v>
      </c>
      <c r="F42" s="60">
        <f t="shared" si="20"/>
        <v>131</v>
      </c>
      <c r="G42" s="61">
        <f t="shared" si="20"/>
        <v>101.61290322580646</v>
      </c>
      <c r="H42" s="60">
        <f t="shared" si="20"/>
        <v>67</v>
      </c>
      <c r="I42" s="61">
        <f t="shared" si="20"/>
        <v>98.387096774193552</v>
      </c>
      <c r="J42" s="60">
        <f t="shared" si="20"/>
        <v>10</v>
      </c>
      <c r="K42" s="62">
        <f t="shared" si="20"/>
        <v>23.626943005181346</v>
      </c>
      <c r="L42" s="59">
        <f t="shared" si="20"/>
        <v>451</v>
      </c>
      <c r="M42" s="60">
        <f t="shared" si="20"/>
        <v>133</v>
      </c>
      <c r="N42" s="61">
        <f t="shared" si="20"/>
        <v>92.267441860465112</v>
      </c>
      <c r="O42" s="60">
        <f t="shared" si="20"/>
        <v>138</v>
      </c>
      <c r="P42" s="60">
        <f t="shared" si="20"/>
        <v>167</v>
      </c>
      <c r="Q42" s="60">
        <f t="shared" si="20"/>
        <v>305</v>
      </c>
      <c r="R42" s="61">
        <f t="shared" si="20"/>
        <v>107.73255813953489</v>
      </c>
      <c r="S42" s="60">
        <f t="shared" si="20"/>
        <v>13</v>
      </c>
      <c r="T42" s="62">
        <f t="shared" si="20"/>
        <v>2.9345372460496613</v>
      </c>
      <c r="U42" s="63"/>
      <c r="V42" s="64"/>
      <c r="W42" s="63"/>
      <c r="X42" s="63"/>
    </row>
    <row r="43" spans="1:24" s="72" customFormat="1" ht="15.75" thickBot="1">
      <c r="A43" s="126" t="s">
        <v>14</v>
      </c>
      <c r="B43" s="126"/>
      <c r="C43" s="126"/>
      <c r="D43" s="126"/>
      <c r="E43" s="66">
        <f>SUM(E42)</f>
        <v>208</v>
      </c>
      <c r="F43" s="67">
        <f>F42</f>
        <v>131</v>
      </c>
      <c r="G43" s="68">
        <f>IF(F43&gt;0,(F43*100/(E43-J43)),0)</f>
        <v>66.161616161616166</v>
      </c>
      <c r="H43" s="67">
        <f>H42</f>
        <v>67</v>
      </c>
      <c r="I43" s="69">
        <f>IF(H43&gt;0,(H43*100/(E43-J43)),0)</f>
        <v>33.838383838383841</v>
      </c>
      <c r="J43" s="100">
        <f>J42</f>
        <v>10</v>
      </c>
      <c r="K43" s="71">
        <f>IF(J43&gt;0,(J43*100/E43),0)</f>
        <v>4.8076923076923075</v>
      </c>
      <c r="L43" s="66">
        <f>L42</f>
        <v>451</v>
      </c>
      <c r="M43" s="67">
        <f>M42</f>
        <v>133</v>
      </c>
      <c r="N43" s="68">
        <f>IF(M43&gt;0,(M43*100/(L43-S43)),0)</f>
        <v>30.365296803652967</v>
      </c>
      <c r="O43" s="67">
        <f>O42</f>
        <v>138</v>
      </c>
      <c r="P43" s="67">
        <f>P42</f>
        <v>167</v>
      </c>
      <c r="Q43" s="67">
        <f>Q42</f>
        <v>305</v>
      </c>
      <c r="R43" s="69">
        <f>IF(Q43&gt;0,(Q43*100/(L43-S43)),0)</f>
        <v>69.634703196347033</v>
      </c>
      <c r="S43" s="100">
        <f>S42</f>
        <v>13</v>
      </c>
      <c r="T43" s="71">
        <f>IF(S43&gt;0,(S43*100/L43),0)</f>
        <v>2.8824833702882482</v>
      </c>
      <c r="V43" s="73"/>
    </row>
    <row r="46" spans="1:24" s="1" customFormat="1" ht="18.75">
      <c r="A46" s="137" t="s">
        <v>81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V46" s="2"/>
    </row>
    <row r="47" spans="1:24" s="1" customFormat="1" ht="18.75">
      <c r="A47" s="137" t="s">
        <v>32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V47" s="2"/>
    </row>
    <row r="48" spans="1:24" s="140" customFormat="1" ht="15.75" thickBot="1">
      <c r="A48" s="138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</row>
    <row r="49" spans="1:24">
      <c r="A49" s="123" t="s">
        <v>0</v>
      </c>
      <c r="B49" s="123"/>
      <c r="C49" s="141" t="s">
        <v>26</v>
      </c>
      <c r="D49" s="142"/>
      <c r="E49" s="147" t="s">
        <v>1</v>
      </c>
      <c r="F49" s="148"/>
      <c r="G49" s="148"/>
      <c r="H49" s="148"/>
      <c r="I49" s="148"/>
      <c r="J49" s="148"/>
      <c r="K49" s="149"/>
      <c r="L49" s="147" t="s">
        <v>2</v>
      </c>
      <c r="M49" s="148"/>
      <c r="N49" s="148"/>
      <c r="O49" s="148"/>
      <c r="P49" s="148"/>
      <c r="Q49" s="148"/>
      <c r="R49" s="148"/>
      <c r="S49" s="148"/>
      <c r="T49" s="149"/>
    </row>
    <row r="50" spans="1:24">
      <c r="A50" s="150" t="s">
        <v>3</v>
      </c>
      <c r="B50" s="150" t="s">
        <v>4</v>
      </c>
      <c r="C50" s="143"/>
      <c r="D50" s="144"/>
      <c r="E50" s="151" t="s">
        <v>5</v>
      </c>
      <c r="F50" s="153" t="s">
        <v>6</v>
      </c>
      <c r="G50" s="153"/>
      <c r="H50" s="154" t="s">
        <v>7</v>
      </c>
      <c r="I50" s="154"/>
      <c r="J50" s="155" t="s">
        <v>8</v>
      </c>
      <c r="K50" s="156"/>
      <c r="L50" s="151" t="s">
        <v>5</v>
      </c>
      <c r="M50" s="157" t="s">
        <v>6</v>
      </c>
      <c r="N50" s="158"/>
      <c r="O50" s="154" t="s">
        <v>7</v>
      </c>
      <c r="P50" s="154"/>
      <c r="Q50" s="154"/>
      <c r="R50" s="154"/>
      <c r="S50" s="159" t="s">
        <v>8</v>
      </c>
      <c r="T50" s="160"/>
    </row>
    <row r="51" spans="1:24">
      <c r="A51" s="150"/>
      <c r="B51" s="150"/>
      <c r="C51" s="143"/>
      <c r="D51" s="144"/>
      <c r="E51" s="151"/>
      <c r="F51" s="129" t="s">
        <v>9</v>
      </c>
      <c r="G51" s="131" t="s">
        <v>10</v>
      </c>
      <c r="H51" s="129" t="s">
        <v>9</v>
      </c>
      <c r="I51" s="133" t="s">
        <v>10</v>
      </c>
      <c r="J51" s="135" t="s">
        <v>5</v>
      </c>
      <c r="K51" s="127" t="s">
        <v>10</v>
      </c>
      <c r="L51" s="151"/>
      <c r="M51" s="129" t="s">
        <v>9</v>
      </c>
      <c r="N51" s="131" t="s">
        <v>10</v>
      </c>
      <c r="O51" s="123" t="s">
        <v>9</v>
      </c>
      <c r="P51" s="123"/>
      <c r="Q51" s="123"/>
      <c r="R51" s="133" t="s">
        <v>10</v>
      </c>
      <c r="S51" s="135" t="s">
        <v>5</v>
      </c>
      <c r="T51" s="161" t="s">
        <v>10</v>
      </c>
    </row>
    <row r="52" spans="1:24" ht="15.75" thickBot="1">
      <c r="A52" s="150"/>
      <c r="B52" s="150"/>
      <c r="C52" s="145"/>
      <c r="D52" s="146"/>
      <c r="E52" s="152"/>
      <c r="F52" s="130"/>
      <c r="G52" s="132"/>
      <c r="H52" s="130"/>
      <c r="I52" s="134"/>
      <c r="J52" s="136"/>
      <c r="K52" s="128"/>
      <c r="L52" s="152"/>
      <c r="M52" s="130"/>
      <c r="N52" s="132"/>
      <c r="O52" s="5" t="s">
        <v>11</v>
      </c>
      <c r="P52" s="6" t="s">
        <v>12</v>
      </c>
      <c r="Q52" s="6" t="s">
        <v>13</v>
      </c>
      <c r="R52" s="134"/>
      <c r="S52" s="136"/>
      <c r="T52" s="162"/>
    </row>
    <row r="53" spans="1:24" ht="15.75" thickBot="1">
      <c r="A53" s="123"/>
      <c r="B53" s="123"/>
      <c r="C53" s="123"/>
      <c r="D53" s="123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</row>
    <row r="54" spans="1:24" s="16" customFormat="1" ht="14.25" customHeight="1">
      <c r="A54" s="102">
        <v>42552</v>
      </c>
      <c r="B54" s="102">
        <v>42735</v>
      </c>
      <c r="C54" s="7"/>
      <c r="D54" s="110" t="s">
        <v>16</v>
      </c>
      <c r="E54" s="9">
        <v>0</v>
      </c>
      <c r="F54" s="10">
        <v>0</v>
      </c>
      <c r="G54" s="53">
        <f>IF(F54&gt;0,(F54*100/(E54-J54)),0)</f>
        <v>0</v>
      </c>
      <c r="H54" s="10">
        <v>0</v>
      </c>
      <c r="I54" s="54">
        <f>IF(H54&gt;0,(H54*100/(E54-J54)),0)</f>
        <v>0</v>
      </c>
      <c r="J54" s="91">
        <v>0</v>
      </c>
      <c r="K54" s="55">
        <f>IF(J54&gt;0,(J54*100/(E54)),0)</f>
        <v>0</v>
      </c>
      <c r="L54" s="9">
        <v>0</v>
      </c>
      <c r="M54" s="10">
        <v>0</v>
      </c>
      <c r="N54" s="53">
        <f>IF(M54&gt;0,(M54*100/(L54-S54)),0)</f>
        <v>0</v>
      </c>
      <c r="O54" s="10">
        <v>0</v>
      </c>
      <c r="P54" s="10">
        <v>0</v>
      </c>
      <c r="Q54" s="10">
        <v>0</v>
      </c>
      <c r="R54" s="54">
        <f>IF(Q54&gt;0,(Q54*100/(L54-S54)),0)</f>
        <v>0</v>
      </c>
      <c r="S54" s="103">
        <v>0</v>
      </c>
      <c r="T54" s="55">
        <f>IF(S54&gt;0,(S54*100/(L54)),0)</f>
        <v>0</v>
      </c>
      <c r="V54" s="17"/>
    </row>
    <row r="55" spans="1:24" s="16" customFormat="1" ht="14.25" customHeight="1">
      <c r="A55" s="7"/>
      <c r="B55" s="7"/>
      <c r="C55" s="7"/>
      <c r="D55" s="110" t="s">
        <v>17</v>
      </c>
      <c r="E55" s="18">
        <v>3</v>
      </c>
      <c r="F55" s="19">
        <v>2</v>
      </c>
      <c r="G55" s="56">
        <f t="shared" ref="G55:G58" si="21">IF(F55&gt;0,(F55*100/(E55-J55)),0)</f>
        <v>66.666666666666671</v>
      </c>
      <c r="H55" s="19">
        <v>1</v>
      </c>
      <c r="I55" s="57">
        <f t="shared" ref="I55:I58" si="22">IF(H55&gt;0,(H55*100/(E55-J55)),0)</f>
        <v>33.333333333333336</v>
      </c>
      <c r="J55" s="92">
        <v>0</v>
      </c>
      <c r="K55" s="58">
        <f t="shared" ref="K55:K58" si="23">IF(J55&gt;0,(J55*100/(E55)),0)</f>
        <v>0</v>
      </c>
      <c r="L55" s="18">
        <v>8</v>
      </c>
      <c r="M55" s="19">
        <v>2</v>
      </c>
      <c r="N55" s="56">
        <f t="shared" ref="N55:N58" si="24">IF(M55&gt;0,(M55*100/(L55-S55)),0)</f>
        <v>25</v>
      </c>
      <c r="O55" s="19">
        <v>6</v>
      </c>
      <c r="P55" s="19">
        <v>0</v>
      </c>
      <c r="Q55" s="19">
        <v>6</v>
      </c>
      <c r="R55" s="57">
        <f t="shared" ref="R55:R58" si="25">IF(Q55&gt;0,(Q55*100/(L55-S55)),0)</f>
        <v>75</v>
      </c>
      <c r="S55" s="101">
        <v>0</v>
      </c>
      <c r="T55" s="58">
        <f t="shared" ref="T55:T58" si="26">IF(S55&gt;0,(S55*100/(L55)),0)</f>
        <v>0</v>
      </c>
      <c r="V55" s="17"/>
    </row>
    <row r="56" spans="1:24" s="16" customFormat="1" ht="14.25" customHeight="1">
      <c r="A56" s="7"/>
      <c r="B56" s="7"/>
      <c r="C56" s="7"/>
      <c r="D56" s="110" t="s">
        <v>18</v>
      </c>
      <c r="E56" s="18">
        <v>4</v>
      </c>
      <c r="F56" s="19">
        <v>4</v>
      </c>
      <c r="G56" s="56">
        <f t="shared" si="21"/>
        <v>100</v>
      </c>
      <c r="H56" s="19">
        <v>0</v>
      </c>
      <c r="I56" s="57">
        <f t="shared" si="22"/>
        <v>0</v>
      </c>
      <c r="J56" s="92">
        <v>0</v>
      </c>
      <c r="K56" s="58">
        <f t="shared" si="23"/>
        <v>0</v>
      </c>
      <c r="L56" s="18">
        <v>29</v>
      </c>
      <c r="M56" s="19">
        <v>11</v>
      </c>
      <c r="N56" s="56">
        <f t="shared" si="24"/>
        <v>37.931034482758619</v>
      </c>
      <c r="O56" s="19">
        <v>17</v>
      </c>
      <c r="P56" s="19">
        <v>1</v>
      </c>
      <c r="Q56" s="19">
        <v>18</v>
      </c>
      <c r="R56" s="57">
        <f t="shared" si="25"/>
        <v>62.068965517241381</v>
      </c>
      <c r="S56" s="101">
        <v>0</v>
      </c>
      <c r="T56" s="58">
        <f t="shared" si="26"/>
        <v>0</v>
      </c>
      <c r="V56" s="17"/>
    </row>
    <row r="57" spans="1:24">
      <c r="A57" s="25"/>
      <c r="B57" s="25"/>
      <c r="C57" s="25"/>
      <c r="D57" s="110" t="s">
        <v>19</v>
      </c>
      <c r="E57" s="18">
        <v>3</v>
      </c>
      <c r="F57" s="19">
        <v>2</v>
      </c>
      <c r="G57" s="56">
        <f t="shared" si="21"/>
        <v>66.666666666666671</v>
      </c>
      <c r="H57" s="19">
        <v>1</v>
      </c>
      <c r="I57" s="57">
        <f t="shared" si="22"/>
        <v>33.333333333333336</v>
      </c>
      <c r="J57" s="92">
        <v>0</v>
      </c>
      <c r="K57" s="58">
        <f t="shared" si="23"/>
        <v>0</v>
      </c>
      <c r="L57" s="18">
        <v>142</v>
      </c>
      <c r="M57" s="19">
        <v>63</v>
      </c>
      <c r="N57" s="56">
        <f t="shared" si="24"/>
        <v>44.366197183098592</v>
      </c>
      <c r="O57" s="19">
        <v>66</v>
      </c>
      <c r="P57" s="19">
        <v>13</v>
      </c>
      <c r="Q57" s="19">
        <v>79</v>
      </c>
      <c r="R57" s="57">
        <f t="shared" si="25"/>
        <v>55.633802816901408</v>
      </c>
      <c r="S57" s="101">
        <v>0</v>
      </c>
      <c r="T57" s="58">
        <f t="shared" si="26"/>
        <v>0</v>
      </c>
      <c r="U57" s="27"/>
      <c r="V57" s="28"/>
      <c r="W57" s="27"/>
      <c r="X57" s="27"/>
    </row>
    <row r="58" spans="1:24">
      <c r="A58" s="25"/>
      <c r="B58" s="25"/>
      <c r="C58" s="25"/>
      <c r="D58" s="110" t="s">
        <v>15</v>
      </c>
      <c r="E58" s="18">
        <v>190</v>
      </c>
      <c r="F58" s="19">
        <v>120</v>
      </c>
      <c r="G58" s="56">
        <f t="shared" si="21"/>
        <v>66.298342541436469</v>
      </c>
      <c r="H58" s="19">
        <v>61</v>
      </c>
      <c r="I58" s="57">
        <f t="shared" si="22"/>
        <v>33.701657458563538</v>
      </c>
      <c r="J58" s="92">
        <v>9</v>
      </c>
      <c r="K58" s="58">
        <f t="shared" si="23"/>
        <v>4.7368421052631575</v>
      </c>
      <c r="L58" s="18">
        <v>325</v>
      </c>
      <c r="M58" s="19">
        <v>127</v>
      </c>
      <c r="N58" s="56">
        <f t="shared" si="24"/>
        <v>40.575079872204476</v>
      </c>
      <c r="O58" s="19">
        <v>74</v>
      </c>
      <c r="P58" s="19">
        <v>112</v>
      </c>
      <c r="Q58" s="19">
        <v>186</v>
      </c>
      <c r="R58" s="57">
        <f t="shared" si="25"/>
        <v>59.424920127795524</v>
      </c>
      <c r="S58" s="101">
        <v>12</v>
      </c>
      <c r="T58" s="58">
        <f t="shared" si="26"/>
        <v>3.6923076923076925</v>
      </c>
      <c r="U58" s="27"/>
      <c r="V58" s="28"/>
      <c r="W58" s="27"/>
      <c r="X58" s="27"/>
    </row>
    <row r="59" spans="1:24" s="65" customFormat="1">
      <c r="A59" s="125" t="s">
        <v>13</v>
      </c>
      <c r="B59" s="125"/>
      <c r="C59" s="125"/>
      <c r="D59" s="125"/>
      <c r="E59" s="59">
        <f t="shared" ref="E59:T59" si="27">SUM(E54:E58)</f>
        <v>200</v>
      </c>
      <c r="F59" s="60">
        <f t="shared" si="27"/>
        <v>128</v>
      </c>
      <c r="G59" s="61">
        <f t="shared" si="27"/>
        <v>299.63167587476983</v>
      </c>
      <c r="H59" s="60">
        <f t="shared" si="27"/>
        <v>63</v>
      </c>
      <c r="I59" s="61">
        <f t="shared" si="27"/>
        <v>100.3683241252302</v>
      </c>
      <c r="J59" s="113">
        <f t="shared" si="27"/>
        <v>9</v>
      </c>
      <c r="K59" s="62">
        <f t="shared" si="27"/>
        <v>4.7368421052631575</v>
      </c>
      <c r="L59" s="59">
        <f t="shared" si="27"/>
        <v>504</v>
      </c>
      <c r="M59" s="60">
        <f t="shared" si="27"/>
        <v>203</v>
      </c>
      <c r="N59" s="61">
        <f t="shared" si="27"/>
        <v>147.87231153806169</v>
      </c>
      <c r="O59" s="60">
        <f t="shared" si="27"/>
        <v>163</v>
      </c>
      <c r="P59" s="60">
        <f t="shared" si="27"/>
        <v>126</v>
      </c>
      <c r="Q59" s="60">
        <f t="shared" si="27"/>
        <v>289</v>
      </c>
      <c r="R59" s="61">
        <f t="shared" si="27"/>
        <v>252.12768846193833</v>
      </c>
      <c r="S59" s="60">
        <f t="shared" si="27"/>
        <v>12</v>
      </c>
      <c r="T59" s="62">
        <f t="shared" si="27"/>
        <v>3.6923076923076925</v>
      </c>
      <c r="U59" s="63"/>
      <c r="V59" s="64"/>
      <c r="W59" s="63"/>
      <c r="X59" s="63"/>
    </row>
    <row r="60" spans="1:24" s="72" customFormat="1" ht="15.75" thickBot="1">
      <c r="A60" s="126" t="s">
        <v>14</v>
      </c>
      <c r="B60" s="126"/>
      <c r="C60" s="126"/>
      <c r="D60" s="126"/>
      <c r="E60" s="66">
        <f>SUM(E59)</f>
        <v>200</v>
      </c>
      <c r="F60" s="67">
        <f>F59</f>
        <v>128</v>
      </c>
      <c r="G60" s="68">
        <f>IF(F60&gt;0,(F60*100/(E60-J60)),0)</f>
        <v>67.015706806282722</v>
      </c>
      <c r="H60" s="67">
        <f>H59</f>
        <v>63</v>
      </c>
      <c r="I60" s="69">
        <f>IF(H60&gt;0,(H60*100/(E60-J60)),0)</f>
        <v>32.984293193717278</v>
      </c>
      <c r="J60" s="100">
        <f>J59</f>
        <v>9</v>
      </c>
      <c r="K60" s="71">
        <f>IF(J60&gt;0,(J60*100/E60),0)</f>
        <v>4.5</v>
      </c>
      <c r="L60" s="66">
        <f>L59</f>
        <v>504</v>
      </c>
      <c r="M60" s="67">
        <f>M59</f>
        <v>203</v>
      </c>
      <c r="N60" s="68">
        <f>IF(M60&gt;0,(M60*100/(L60-S60)),0)</f>
        <v>41.260162601626014</v>
      </c>
      <c r="O60" s="67">
        <f>O59</f>
        <v>163</v>
      </c>
      <c r="P60" s="67">
        <f>P59</f>
        <v>126</v>
      </c>
      <c r="Q60" s="67">
        <f>Q59</f>
        <v>289</v>
      </c>
      <c r="R60" s="69">
        <f>IF(Q60&gt;0,(Q60*100/(L60-S60)),0)</f>
        <v>58.739837398373986</v>
      </c>
      <c r="S60" s="100">
        <f>S59</f>
        <v>12</v>
      </c>
      <c r="T60" s="71">
        <f>IF(S60&gt;0,(S60*100/L60),0)</f>
        <v>2.3809523809523809</v>
      </c>
      <c r="V60" s="73"/>
    </row>
    <row r="63" spans="1:24" s="1" customFormat="1" ht="18.75">
      <c r="A63" s="137" t="s">
        <v>82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V63" s="2"/>
    </row>
    <row r="64" spans="1:24" s="1" customFormat="1" ht="18.75">
      <c r="A64" s="137" t="s">
        <v>33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V64" s="2"/>
    </row>
    <row r="65" spans="1:24" s="140" customFormat="1" ht="15.75" thickBot="1">
      <c r="A65" s="138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</row>
    <row r="66" spans="1:24">
      <c r="A66" s="123" t="s">
        <v>0</v>
      </c>
      <c r="B66" s="123"/>
      <c r="C66" s="141" t="s">
        <v>26</v>
      </c>
      <c r="D66" s="142"/>
      <c r="E66" s="147" t="s">
        <v>1</v>
      </c>
      <c r="F66" s="148"/>
      <c r="G66" s="148"/>
      <c r="H66" s="148"/>
      <c r="I66" s="148"/>
      <c r="J66" s="148"/>
      <c r="K66" s="149"/>
      <c r="L66" s="147" t="s">
        <v>2</v>
      </c>
      <c r="M66" s="148"/>
      <c r="N66" s="148"/>
      <c r="O66" s="148"/>
      <c r="P66" s="148"/>
      <c r="Q66" s="148"/>
      <c r="R66" s="148"/>
      <c r="S66" s="148"/>
      <c r="T66" s="149"/>
    </row>
    <row r="67" spans="1:24">
      <c r="A67" s="150" t="s">
        <v>3</v>
      </c>
      <c r="B67" s="150" t="s">
        <v>4</v>
      </c>
      <c r="C67" s="143"/>
      <c r="D67" s="144"/>
      <c r="E67" s="151" t="s">
        <v>5</v>
      </c>
      <c r="F67" s="153" t="s">
        <v>6</v>
      </c>
      <c r="G67" s="153"/>
      <c r="H67" s="154" t="s">
        <v>7</v>
      </c>
      <c r="I67" s="154"/>
      <c r="J67" s="155" t="s">
        <v>8</v>
      </c>
      <c r="K67" s="156"/>
      <c r="L67" s="151" t="s">
        <v>5</v>
      </c>
      <c r="M67" s="157" t="s">
        <v>6</v>
      </c>
      <c r="N67" s="158"/>
      <c r="O67" s="154" t="s">
        <v>7</v>
      </c>
      <c r="P67" s="154"/>
      <c r="Q67" s="154"/>
      <c r="R67" s="154"/>
      <c r="S67" s="159" t="s">
        <v>8</v>
      </c>
      <c r="T67" s="160"/>
    </row>
    <row r="68" spans="1:24">
      <c r="A68" s="150"/>
      <c r="B68" s="150"/>
      <c r="C68" s="143"/>
      <c r="D68" s="144"/>
      <c r="E68" s="151"/>
      <c r="F68" s="129" t="s">
        <v>9</v>
      </c>
      <c r="G68" s="131" t="s">
        <v>10</v>
      </c>
      <c r="H68" s="129" t="s">
        <v>9</v>
      </c>
      <c r="I68" s="133" t="s">
        <v>10</v>
      </c>
      <c r="J68" s="135" t="s">
        <v>5</v>
      </c>
      <c r="K68" s="127" t="s">
        <v>10</v>
      </c>
      <c r="L68" s="151"/>
      <c r="M68" s="129" t="s">
        <v>9</v>
      </c>
      <c r="N68" s="131" t="s">
        <v>10</v>
      </c>
      <c r="O68" s="123" t="s">
        <v>9</v>
      </c>
      <c r="P68" s="123"/>
      <c r="Q68" s="123"/>
      <c r="R68" s="133" t="s">
        <v>10</v>
      </c>
      <c r="S68" s="135" t="s">
        <v>5</v>
      </c>
      <c r="T68" s="161" t="s">
        <v>10</v>
      </c>
    </row>
    <row r="69" spans="1:24" ht="15.75" thickBot="1">
      <c r="A69" s="150"/>
      <c r="B69" s="150"/>
      <c r="C69" s="145"/>
      <c r="D69" s="146"/>
      <c r="E69" s="152"/>
      <c r="F69" s="130"/>
      <c r="G69" s="132"/>
      <c r="H69" s="130"/>
      <c r="I69" s="134"/>
      <c r="J69" s="136"/>
      <c r="K69" s="128"/>
      <c r="L69" s="152"/>
      <c r="M69" s="130"/>
      <c r="N69" s="132"/>
      <c r="O69" s="5" t="s">
        <v>11</v>
      </c>
      <c r="P69" s="6" t="s">
        <v>12</v>
      </c>
      <c r="Q69" s="6" t="s">
        <v>13</v>
      </c>
      <c r="R69" s="134"/>
      <c r="S69" s="136"/>
      <c r="T69" s="162"/>
    </row>
    <row r="70" spans="1:24">
      <c r="A70" s="123"/>
      <c r="B70" s="123"/>
      <c r="C70" s="123"/>
      <c r="D70" s="123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</row>
    <row r="71" spans="1:24">
      <c r="A71" s="102">
        <v>42552</v>
      </c>
      <c r="B71" s="102">
        <v>42735</v>
      </c>
      <c r="C71" s="25"/>
      <c r="D71" s="110" t="s">
        <v>15</v>
      </c>
      <c r="E71" s="18">
        <v>260</v>
      </c>
      <c r="F71" s="19">
        <v>184</v>
      </c>
      <c r="G71" s="56">
        <f t="shared" ref="G71:G72" si="28">IF(F71&gt;0,(F71*100/(E71-J71)),0)</f>
        <v>72.440944881889763</v>
      </c>
      <c r="H71" s="19">
        <v>70</v>
      </c>
      <c r="I71" s="57">
        <f t="shared" ref="I71:I72" si="29">IF(H71&gt;0,(H71*100/(E71-J71)),0)</f>
        <v>27.559055118110237</v>
      </c>
      <c r="J71" s="92">
        <v>6</v>
      </c>
      <c r="K71" s="58">
        <f t="shared" ref="K71:K72" si="30">IF(J71&gt;0,(J71*100/(E71)),0)</f>
        <v>2.3076923076923075</v>
      </c>
      <c r="L71" s="18">
        <v>400</v>
      </c>
      <c r="M71" s="19">
        <v>167</v>
      </c>
      <c r="N71" s="56">
        <f t="shared" ref="N71:N72" si="31">IF(M71&gt;0,(M71*100/(L71-S71)),0)</f>
        <v>42.930591259640103</v>
      </c>
      <c r="O71" s="19">
        <v>101</v>
      </c>
      <c r="P71" s="19">
        <v>121</v>
      </c>
      <c r="Q71" s="19">
        <v>222</v>
      </c>
      <c r="R71" s="57">
        <f t="shared" ref="R71:R72" si="32">IF(Q71&gt;0,(Q71*100/(L71-S71)),0)</f>
        <v>57.069408740359897</v>
      </c>
      <c r="S71" s="101">
        <v>11</v>
      </c>
      <c r="T71" s="58">
        <f t="shared" ref="T71:T72" si="33">IF(S71&gt;0,(S71*100/(L71)),0)</f>
        <v>2.75</v>
      </c>
      <c r="U71" s="27"/>
      <c r="V71" s="28"/>
      <c r="W71" s="27"/>
      <c r="X71" s="27"/>
    </row>
    <row r="72" spans="1:24">
      <c r="A72" s="25"/>
      <c r="B72" s="25"/>
      <c r="C72" s="25"/>
      <c r="D72" s="110" t="s">
        <v>21</v>
      </c>
      <c r="E72" s="18">
        <v>0</v>
      </c>
      <c r="F72" s="19">
        <v>0</v>
      </c>
      <c r="G72" s="56">
        <f t="shared" si="28"/>
        <v>0</v>
      </c>
      <c r="H72" s="19">
        <v>0</v>
      </c>
      <c r="I72" s="57">
        <f t="shared" si="29"/>
        <v>0</v>
      </c>
      <c r="J72" s="92">
        <v>0</v>
      </c>
      <c r="K72" s="58">
        <f t="shared" si="30"/>
        <v>0</v>
      </c>
      <c r="L72" s="18">
        <v>1</v>
      </c>
      <c r="M72" s="19">
        <v>1</v>
      </c>
      <c r="N72" s="56">
        <f t="shared" si="31"/>
        <v>100</v>
      </c>
      <c r="O72" s="19">
        <v>0</v>
      </c>
      <c r="P72" s="19">
        <v>0</v>
      </c>
      <c r="Q72" s="19">
        <v>0</v>
      </c>
      <c r="R72" s="57">
        <f t="shared" si="32"/>
        <v>0</v>
      </c>
      <c r="S72" s="101">
        <v>0</v>
      </c>
      <c r="T72" s="58">
        <f t="shared" si="33"/>
        <v>0</v>
      </c>
      <c r="U72" s="27"/>
      <c r="V72" s="28"/>
      <c r="W72" s="27"/>
      <c r="X72" s="27"/>
    </row>
    <row r="73" spans="1:24" s="65" customFormat="1">
      <c r="A73" s="125" t="s">
        <v>13</v>
      </c>
      <c r="B73" s="125"/>
      <c r="C73" s="125"/>
      <c r="D73" s="125"/>
      <c r="E73" s="59">
        <f t="shared" ref="E73:T73" si="34">SUM(E71:E72)</f>
        <v>260</v>
      </c>
      <c r="F73" s="60">
        <f t="shared" si="34"/>
        <v>184</v>
      </c>
      <c r="G73" s="61">
        <f t="shared" si="34"/>
        <v>72.440944881889763</v>
      </c>
      <c r="H73" s="60">
        <f t="shared" si="34"/>
        <v>70</v>
      </c>
      <c r="I73" s="61">
        <f t="shared" si="34"/>
        <v>27.559055118110237</v>
      </c>
      <c r="J73" s="60">
        <f t="shared" si="34"/>
        <v>6</v>
      </c>
      <c r="K73" s="62">
        <f t="shared" si="34"/>
        <v>2.3076923076923075</v>
      </c>
      <c r="L73" s="59">
        <f t="shared" si="34"/>
        <v>401</v>
      </c>
      <c r="M73" s="60">
        <f t="shared" si="34"/>
        <v>168</v>
      </c>
      <c r="N73" s="61">
        <f t="shared" si="34"/>
        <v>142.9305912596401</v>
      </c>
      <c r="O73" s="60">
        <f t="shared" si="34"/>
        <v>101</v>
      </c>
      <c r="P73" s="60">
        <f t="shared" si="34"/>
        <v>121</v>
      </c>
      <c r="Q73" s="60">
        <f t="shared" si="34"/>
        <v>222</v>
      </c>
      <c r="R73" s="61">
        <f t="shared" si="34"/>
        <v>57.069408740359897</v>
      </c>
      <c r="S73" s="60">
        <f t="shared" si="34"/>
        <v>11</v>
      </c>
      <c r="T73" s="62">
        <f t="shared" si="34"/>
        <v>2.75</v>
      </c>
      <c r="U73" s="63"/>
      <c r="V73" s="64"/>
      <c r="W73" s="63"/>
      <c r="X73" s="63"/>
    </row>
    <row r="74" spans="1:24" s="72" customFormat="1" ht="15.75" thickBot="1">
      <c r="A74" s="126" t="s">
        <v>14</v>
      </c>
      <c r="B74" s="126"/>
      <c r="C74" s="126"/>
      <c r="D74" s="126"/>
      <c r="E74" s="66">
        <f>SUM(E73)</f>
        <v>260</v>
      </c>
      <c r="F74" s="67">
        <f>F73</f>
        <v>184</v>
      </c>
      <c r="G74" s="68">
        <f>IF(F74&gt;0,(F74*100/(E74-J74)),0)</f>
        <v>72.440944881889763</v>
      </c>
      <c r="H74" s="67">
        <f>H73</f>
        <v>70</v>
      </c>
      <c r="I74" s="69">
        <f>IF(H74&gt;0,(H74*100/(E74-J74)),0)</f>
        <v>27.559055118110237</v>
      </c>
      <c r="J74" s="100">
        <f>J73</f>
        <v>6</v>
      </c>
      <c r="K74" s="71">
        <f>IF(J74&gt;0,(J74*100/E74),0)</f>
        <v>2.3076923076923075</v>
      </c>
      <c r="L74" s="66">
        <f>L73</f>
        <v>401</v>
      </c>
      <c r="M74" s="67">
        <f>M73</f>
        <v>168</v>
      </c>
      <c r="N74" s="68">
        <f>IF(M74&gt;0,(M74*100/(L74-S74)),0)</f>
        <v>43.07692307692308</v>
      </c>
      <c r="O74" s="67">
        <f>O73</f>
        <v>101</v>
      </c>
      <c r="P74" s="67">
        <f>P73</f>
        <v>121</v>
      </c>
      <c r="Q74" s="67">
        <f>Q73</f>
        <v>222</v>
      </c>
      <c r="R74" s="69">
        <f>IF(Q74&gt;0,(Q74*100/(L74-S74)),0)</f>
        <v>56.92307692307692</v>
      </c>
      <c r="S74" s="100">
        <f>S73</f>
        <v>11</v>
      </c>
      <c r="T74" s="71">
        <f>IF(S74&gt;0,(S74*100/L74),0)</f>
        <v>2.7431421446384041</v>
      </c>
      <c r="V74" s="73"/>
    </row>
    <row r="77" spans="1:24" s="1" customFormat="1" ht="18.75">
      <c r="A77" s="137" t="s">
        <v>83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V77" s="2"/>
    </row>
    <row r="78" spans="1:24" s="1" customFormat="1" ht="18.75">
      <c r="A78" s="137" t="s">
        <v>34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V78" s="2"/>
    </row>
    <row r="79" spans="1:24" s="140" customFormat="1" ht="15.75" thickBot="1">
      <c r="A79" s="138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</row>
    <row r="80" spans="1:24">
      <c r="A80" s="123" t="s">
        <v>0</v>
      </c>
      <c r="B80" s="123"/>
      <c r="C80" s="141" t="s">
        <v>26</v>
      </c>
      <c r="D80" s="142"/>
      <c r="E80" s="147" t="s">
        <v>1</v>
      </c>
      <c r="F80" s="148"/>
      <c r="G80" s="148"/>
      <c r="H80" s="148"/>
      <c r="I80" s="148"/>
      <c r="J80" s="148"/>
      <c r="K80" s="149"/>
      <c r="L80" s="147" t="s">
        <v>2</v>
      </c>
      <c r="M80" s="148"/>
      <c r="N80" s="148"/>
      <c r="O80" s="148"/>
      <c r="P80" s="148"/>
      <c r="Q80" s="148"/>
      <c r="R80" s="148"/>
      <c r="S80" s="148"/>
      <c r="T80" s="149"/>
    </row>
    <row r="81" spans="1:24">
      <c r="A81" s="150" t="s">
        <v>3</v>
      </c>
      <c r="B81" s="150" t="s">
        <v>4</v>
      </c>
      <c r="C81" s="143"/>
      <c r="D81" s="144"/>
      <c r="E81" s="151" t="s">
        <v>5</v>
      </c>
      <c r="F81" s="153" t="s">
        <v>6</v>
      </c>
      <c r="G81" s="153"/>
      <c r="H81" s="154" t="s">
        <v>7</v>
      </c>
      <c r="I81" s="154"/>
      <c r="J81" s="155" t="s">
        <v>8</v>
      </c>
      <c r="K81" s="156"/>
      <c r="L81" s="151" t="s">
        <v>5</v>
      </c>
      <c r="M81" s="157" t="s">
        <v>6</v>
      </c>
      <c r="N81" s="158"/>
      <c r="O81" s="154" t="s">
        <v>7</v>
      </c>
      <c r="P81" s="154"/>
      <c r="Q81" s="154"/>
      <c r="R81" s="154"/>
      <c r="S81" s="159" t="s">
        <v>8</v>
      </c>
      <c r="T81" s="160"/>
    </row>
    <row r="82" spans="1:24">
      <c r="A82" s="150"/>
      <c r="B82" s="150"/>
      <c r="C82" s="143"/>
      <c r="D82" s="144"/>
      <c r="E82" s="151"/>
      <c r="F82" s="129" t="s">
        <v>9</v>
      </c>
      <c r="G82" s="131" t="s">
        <v>10</v>
      </c>
      <c r="H82" s="129" t="s">
        <v>9</v>
      </c>
      <c r="I82" s="133" t="s">
        <v>10</v>
      </c>
      <c r="J82" s="135" t="s">
        <v>5</v>
      </c>
      <c r="K82" s="127" t="s">
        <v>10</v>
      </c>
      <c r="L82" s="151"/>
      <c r="M82" s="129" t="s">
        <v>9</v>
      </c>
      <c r="N82" s="131" t="s">
        <v>10</v>
      </c>
      <c r="O82" s="123" t="s">
        <v>9</v>
      </c>
      <c r="P82" s="123"/>
      <c r="Q82" s="123"/>
      <c r="R82" s="133" t="s">
        <v>10</v>
      </c>
      <c r="S82" s="135" t="s">
        <v>5</v>
      </c>
      <c r="T82" s="161" t="s">
        <v>10</v>
      </c>
    </row>
    <row r="83" spans="1:24" ht="15.75" thickBot="1">
      <c r="A83" s="150"/>
      <c r="B83" s="150"/>
      <c r="C83" s="145"/>
      <c r="D83" s="146"/>
      <c r="E83" s="152"/>
      <c r="F83" s="130"/>
      <c r="G83" s="132"/>
      <c r="H83" s="130"/>
      <c r="I83" s="134"/>
      <c r="J83" s="136"/>
      <c r="K83" s="128"/>
      <c r="L83" s="152"/>
      <c r="M83" s="130"/>
      <c r="N83" s="132"/>
      <c r="O83" s="5" t="s">
        <v>11</v>
      </c>
      <c r="P83" s="6" t="s">
        <v>12</v>
      </c>
      <c r="Q83" s="6" t="s">
        <v>13</v>
      </c>
      <c r="R83" s="134"/>
      <c r="S83" s="136"/>
      <c r="T83" s="162"/>
    </row>
    <row r="84" spans="1:24" ht="15.75" thickBot="1">
      <c r="A84" s="123"/>
      <c r="B84" s="123"/>
      <c r="C84" s="123"/>
      <c r="D84" s="123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</row>
    <row r="85" spans="1:24" s="16" customFormat="1" ht="14.25" customHeight="1">
      <c r="A85" s="102">
        <v>42552</v>
      </c>
      <c r="B85" s="102">
        <v>42735</v>
      </c>
      <c r="C85" s="7"/>
      <c r="D85" s="110" t="s">
        <v>16</v>
      </c>
      <c r="E85" s="9">
        <v>0</v>
      </c>
      <c r="F85" s="10">
        <v>0</v>
      </c>
      <c r="G85" s="53">
        <f>IF(F85&gt;0,(F85*100/(E85-J85)),0)</f>
        <v>0</v>
      </c>
      <c r="H85" s="10">
        <v>0</v>
      </c>
      <c r="I85" s="54">
        <f>IF(H85&gt;0,(H85*100/(E85-J85)),0)</f>
        <v>0</v>
      </c>
      <c r="J85" s="91">
        <v>0</v>
      </c>
      <c r="K85" s="55">
        <f>IF(J85&gt;0,(J85*100/(E85)),0)</f>
        <v>0</v>
      </c>
      <c r="L85" s="9">
        <v>0</v>
      </c>
      <c r="M85" s="10">
        <v>0</v>
      </c>
      <c r="N85" s="53">
        <f>IF(M85&gt;0,(M85*100/(L85-S85)),0)</f>
        <v>0</v>
      </c>
      <c r="O85" s="10">
        <v>0</v>
      </c>
      <c r="P85" s="10">
        <v>0</v>
      </c>
      <c r="Q85" s="10">
        <v>0</v>
      </c>
      <c r="R85" s="54">
        <f>IF(Q85&gt;0,(Q85*100/(L85-S85)),0)</f>
        <v>0</v>
      </c>
      <c r="S85" s="103">
        <v>0</v>
      </c>
      <c r="T85" s="55">
        <f>IF(S85&gt;0,(S85*100/(L85)),0)</f>
        <v>0</v>
      </c>
      <c r="V85" s="17"/>
    </row>
    <row r="86" spans="1:24" s="16" customFormat="1" ht="14.25" customHeight="1">
      <c r="A86" s="7"/>
      <c r="B86" s="7"/>
      <c r="C86" s="7"/>
      <c r="D86" s="110" t="s">
        <v>17</v>
      </c>
      <c r="E86" s="18">
        <v>0</v>
      </c>
      <c r="F86" s="19">
        <v>0</v>
      </c>
      <c r="G86" s="56">
        <f t="shared" ref="G86:G89" si="35">IF(F86&gt;0,(F86*100/(E86-J86)),0)</f>
        <v>0</v>
      </c>
      <c r="H86" s="19">
        <v>0</v>
      </c>
      <c r="I86" s="57">
        <f t="shared" ref="I86:I89" si="36">IF(H86&gt;0,(H86*100/(E86-J86)),0)</f>
        <v>0</v>
      </c>
      <c r="J86" s="92">
        <v>0</v>
      </c>
      <c r="K86" s="58">
        <f t="shared" ref="K86:K89" si="37">IF(J86&gt;0,(J86*100/(E86)),0)</f>
        <v>0</v>
      </c>
      <c r="L86" s="18">
        <v>0</v>
      </c>
      <c r="M86" s="19">
        <v>0</v>
      </c>
      <c r="N86" s="56">
        <f t="shared" ref="N86:N89" si="38">IF(M86&gt;0,(M86*100/(L86-S86)),0)</f>
        <v>0</v>
      </c>
      <c r="O86" s="19">
        <v>0</v>
      </c>
      <c r="P86" s="19">
        <v>0</v>
      </c>
      <c r="Q86" s="19">
        <v>0</v>
      </c>
      <c r="R86" s="57">
        <f t="shared" ref="R86:R89" si="39">IF(Q86&gt;0,(Q86*100/(L86-S86)),0)</f>
        <v>0</v>
      </c>
      <c r="S86" s="101">
        <v>0</v>
      </c>
      <c r="T86" s="58">
        <f t="shared" ref="T86:T89" si="40">IF(S86&gt;0,(S86*100/(L86)),0)</f>
        <v>0</v>
      </c>
      <c r="V86" s="17"/>
    </row>
    <row r="87" spans="1:24" s="16" customFormat="1" ht="14.25" customHeight="1">
      <c r="A87" s="7"/>
      <c r="B87" s="7"/>
      <c r="C87" s="7"/>
      <c r="D87" s="110" t="s">
        <v>18</v>
      </c>
      <c r="E87" s="18">
        <v>5</v>
      </c>
      <c r="F87" s="19">
        <v>4</v>
      </c>
      <c r="G87" s="56">
        <f t="shared" si="35"/>
        <v>80</v>
      </c>
      <c r="H87" s="19">
        <v>1</v>
      </c>
      <c r="I87" s="57">
        <f t="shared" si="36"/>
        <v>20</v>
      </c>
      <c r="J87" s="92">
        <v>0</v>
      </c>
      <c r="K87" s="58">
        <f t="shared" si="37"/>
        <v>0</v>
      </c>
      <c r="L87" s="18">
        <v>6</v>
      </c>
      <c r="M87" s="19">
        <v>4</v>
      </c>
      <c r="N87" s="56">
        <f t="shared" si="38"/>
        <v>66.666666666666671</v>
      </c>
      <c r="O87" s="19">
        <v>2</v>
      </c>
      <c r="P87" s="19">
        <v>0</v>
      </c>
      <c r="Q87" s="19">
        <v>2</v>
      </c>
      <c r="R87" s="57">
        <f t="shared" si="39"/>
        <v>33.333333333333336</v>
      </c>
      <c r="S87" s="101">
        <v>0</v>
      </c>
      <c r="T87" s="58">
        <f t="shared" si="40"/>
        <v>0</v>
      </c>
      <c r="V87" s="17"/>
    </row>
    <row r="88" spans="1:24">
      <c r="A88" s="25"/>
      <c r="B88" s="25"/>
      <c r="C88" s="25"/>
      <c r="D88" s="110" t="s">
        <v>19</v>
      </c>
      <c r="E88" s="18">
        <v>8</v>
      </c>
      <c r="F88" s="19">
        <v>6</v>
      </c>
      <c r="G88" s="56">
        <f t="shared" si="35"/>
        <v>75</v>
      </c>
      <c r="H88" s="19">
        <v>2</v>
      </c>
      <c r="I88" s="57">
        <f t="shared" si="36"/>
        <v>25</v>
      </c>
      <c r="J88" s="92">
        <v>0</v>
      </c>
      <c r="K88" s="58">
        <f t="shared" si="37"/>
        <v>0</v>
      </c>
      <c r="L88" s="18">
        <v>18</v>
      </c>
      <c r="M88" s="19">
        <v>7</v>
      </c>
      <c r="N88" s="56">
        <f t="shared" si="38"/>
        <v>38.888888888888886</v>
      </c>
      <c r="O88" s="19">
        <v>10</v>
      </c>
      <c r="P88" s="19">
        <v>1</v>
      </c>
      <c r="Q88" s="19">
        <v>11</v>
      </c>
      <c r="R88" s="57">
        <f t="shared" si="39"/>
        <v>61.111111111111114</v>
      </c>
      <c r="S88" s="101">
        <v>0</v>
      </c>
      <c r="T88" s="58">
        <f t="shared" si="40"/>
        <v>0</v>
      </c>
      <c r="U88" s="27"/>
      <c r="V88" s="28"/>
      <c r="W88" s="27"/>
      <c r="X88" s="27"/>
    </row>
    <row r="89" spans="1:24">
      <c r="A89" s="25"/>
      <c r="B89" s="25"/>
      <c r="C89" s="25"/>
      <c r="D89" s="110" t="s">
        <v>15</v>
      </c>
      <c r="E89" s="18">
        <v>178</v>
      </c>
      <c r="F89" s="19">
        <v>127</v>
      </c>
      <c r="G89" s="56">
        <f t="shared" si="35"/>
        <v>72.988505747126439</v>
      </c>
      <c r="H89" s="19">
        <v>47</v>
      </c>
      <c r="I89" s="57">
        <f t="shared" si="36"/>
        <v>27.011494252873565</v>
      </c>
      <c r="J89" s="92">
        <v>4</v>
      </c>
      <c r="K89" s="58">
        <f t="shared" si="37"/>
        <v>2.2471910112359552</v>
      </c>
      <c r="L89" s="18">
        <v>218</v>
      </c>
      <c r="M89" s="19">
        <v>106</v>
      </c>
      <c r="N89" s="56">
        <f t="shared" si="38"/>
        <v>52.736318407960198</v>
      </c>
      <c r="O89" s="19">
        <v>45</v>
      </c>
      <c r="P89" s="19">
        <v>50</v>
      </c>
      <c r="Q89" s="19">
        <v>95</v>
      </c>
      <c r="R89" s="57">
        <f t="shared" si="39"/>
        <v>47.263681592039802</v>
      </c>
      <c r="S89" s="101">
        <v>17</v>
      </c>
      <c r="T89" s="58">
        <f t="shared" si="40"/>
        <v>7.7981651376146788</v>
      </c>
      <c r="U89" s="27"/>
      <c r="V89" s="28"/>
      <c r="W89" s="27"/>
      <c r="X89" s="27"/>
    </row>
    <row r="90" spans="1:24" s="65" customFormat="1">
      <c r="A90" s="125" t="s">
        <v>13</v>
      </c>
      <c r="B90" s="125"/>
      <c r="C90" s="125"/>
      <c r="D90" s="125"/>
      <c r="E90" s="59">
        <f t="shared" ref="E90:T90" si="41">SUM(E85:E89)</f>
        <v>191</v>
      </c>
      <c r="F90" s="60">
        <f t="shared" si="41"/>
        <v>137</v>
      </c>
      <c r="G90" s="61">
        <f t="shared" si="41"/>
        <v>227.98850574712645</v>
      </c>
      <c r="H90" s="60">
        <f t="shared" si="41"/>
        <v>50</v>
      </c>
      <c r="I90" s="61">
        <f t="shared" si="41"/>
        <v>72.011494252873561</v>
      </c>
      <c r="J90" s="60">
        <f t="shared" si="41"/>
        <v>4</v>
      </c>
      <c r="K90" s="62">
        <f t="shared" si="41"/>
        <v>2.2471910112359552</v>
      </c>
      <c r="L90" s="59">
        <f t="shared" si="41"/>
        <v>242</v>
      </c>
      <c r="M90" s="60">
        <f t="shared" si="41"/>
        <v>117</v>
      </c>
      <c r="N90" s="61">
        <f t="shared" si="41"/>
        <v>158.29187396351574</v>
      </c>
      <c r="O90" s="60">
        <f t="shared" si="41"/>
        <v>57</v>
      </c>
      <c r="P90" s="60">
        <f t="shared" si="41"/>
        <v>51</v>
      </c>
      <c r="Q90" s="60">
        <f t="shared" si="41"/>
        <v>108</v>
      </c>
      <c r="R90" s="61">
        <f t="shared" si="41"/>
        <v>141.70812603648426</v>
      </c>
      <c r="S90" s="60">
        <f t="shared" si="41"/>
        <v>17</v>
      </c>
      <c r="T90" s="62">
        <f t="shared" si="41"/>
        <v>7.7981651376146788</v>
      </c>
      <c r="U90" s="63"/>
      <c r="V90" s="64"/>
      <c r="W90" s="63"/>
      <c r="X90" s="63"/>
    </row>
    <row r="91" spans="1:24" s="72" customFormat="1" ht="15.75" thickBot="1">
      <c r="A91" s="126" t="s">
        <v>14</v>
      </c>
      <c r="B91" s="126"/>
      <c r="C91" s="126"/>
      <c r="D91" s="126"/>
      <c r="E91" s="66">
        <f>SUM(E90)</f>
        <v>191</v>
      </c>
      <c r="F91" s="67">
        <f>F90</f>
        <v>137</v>
      </c>
      <c r="G91" s="68">
        <f>IF(F91&gt;0,(F91*100/(E91-J91)),0)</f>
        <v>73.262032085561501</v>
      </c>
      <c r="H91" s="67">
        <f>H90</f>
        <v>50</v>
      </c>
      <c r="I91" s="69">
        <f>IF(H91&gt;0,(H91*100/(E91-J91)),0)</f>
        <v>26.737967914438503</v>
      </c>
      <c r="J91" s="100">
        <f>J90</f>
        <v>4</v>
      </c>
      <c r="K91" s="71">
        <f>IF(J91&gt;0,(J91*100/E91),0)</f>
        <v>2.0942408376963351</v>
      </c>
      <c r="L91" s="66">
        <f>L90</f>
        <v>242</v>
      </c>
      <c r="M91" s="67">
        <f>M90</f>
        <v>117</v>
      </c>
      <c r="N91" s="68">
        <f>IF(M91&gt;0,(M91*100/(L91-S91)),0)</f>
        <v>52</v>
      </c>
      <c r="O91" s="67">
        <f>O90</f>
        <v>57</v>
      </c>
      <c r="P91" s="67">
        <f>P90</f>
        <v>51</v>
      </c>
      <c r="Q91" s="67">
        <f>Q90</f>
        <v>108</v>
      </c>
      <c r="R91" s="69">
        <f>IF(Q91&gt;0,(Q91*100/(L91-S91)),0)</f>
        <v>48</v>
      </c>
      <c r="S91" s="100">
        <f>S90</f>
        <v>17</v>
      </c>
      <c r="T91" s="71">
        <f>IF(S91&gt;0,(S91*100/L91),0)</f>
        <v>7.0247933884297522</v>
      </c>
      <c r="V91" s="73"/>
    </row>
    <row r="94" spans="1:24" s="1" customFormat="1" ht="18.75">
      <c r="A94" s="137" t="s">
        <v>84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V94" s="2"/>
    </row>
    <row r="95" spans="1:24" s="1" customFormat="1" ht="18.75">
      <c r="A95" s="137" t="s">
        <v>36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V95" s="2"/>
    </row>
    <row r="96" spans="1:24" s="140" customFormat="1" ht="15.75" thickBot="1">
      <c r="A96" s="138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</row>
    <row r="97" spans="1:24">
      <c r="A97" s="123" t="s">
        <v>0</v>
      </c>
      <c r="B97" s="123"/>
      <c r="C97" s="141" t="s">
        <v>26</v>
      </c>
      <c r="D97" s="142"/>
      <c r="E97" s="147" t="s">
        <v>1</v>
      </c>
      <c r="F97" s="148"/>
      <c r="G97" s="148"/>
      <c r="H97" s="148"/>
      <c r="I97" s="148"/>
      <c r="J97" s="148"/>
      <c r="K97" s="149"/>
      <c r="L97" s="147" t="s">
        <v>2</v>
      </c>
      <c r="M97" s="148"/>
      <c r="N97" s="148"/>
      <c r="O97" s="148"/>
      <c r="P97" s="148"/>
      <c r="Q97" s="148"/>
      <c r="R97" s="148"/>
      <c r="S97" s="148"/>
      <c r="T97" s="149"/>
    </row>
    <row r="98" spans="1:24">
      <c r="A98" s="150" t="s">
        <v>3</v>
      </c>
      <c r="B98" s="150" t="s">
        <v>4</v>
      </c>
      <c r="C98" s="143"/>
      <c r="D98" s="144"/>
      <c r="E98" s="151" t="s">
        <v>5</v>
      </c>
      <c r="F98" s="153" t="s">
        <v>6</v>
      </c>
      <c r="G98" s="153"/>
      <c r="H98" s="154" t="s">
        <v>7</v>
      </c>
      <c r="I98" s="154"/>
      <c r="J98" s="155" t="s">
        <v>8</v>
      </c>
      <c r="K98" s="156"/>
      <c r="L98" s="151" t="s">
        <v>5</v>
      </c>
      <c r="M98" s="157" t="s">
        <v>6</v>
      </c>
      <c r="N98" s="158"/>
      <c r="O98" s="154" t="s">
        <v>7</v>
      </c>
      <c r="P98" s="154"/>
      <c r="Q98" s="154"/>
      <c r="R98" s="154"/>
      <c r="S98" s="159" t="s">
        <v>8</v>
      </c>
      <c r="T98" s="160"/>
    </row>
    <row r="99" spans="1:24">
      <c r="A99" s="150"/>
      <c r="B99" s="150"/>
      <c r="C99" s="143"/>
      <c r="D99" s="144"/>
      <c r="E99" s="151"/>
      <c r="F99" s="129" t="s">
        <v>9</v>
      </c>
      <c r="G99" s="131" t="s">
        <v>10</v>
      </c>
      <c r="H99" s="129" t="s">
        <v>9</v>
      </c>
      <c r="I99" s="133" t="s">
        <v>10</v>
      </c>
      <c r="J99" s="171" t="s">
        <v>5</v>
      </c>
      <c r="K99" s="127" t="s">
        <v>10</v>
      </c>
      <c r="L99" s="151"/>
      <c r="M99" s="129" t="s">
        <v>9</v>
      </c>
      <c r="N99" s="131" t="s">
        <v>10</v>
      </c>
      <c r="O99" s="123" t="s">
        <v>9</v>
      </c>
      <c r="P99" s="123"/>
      <c r="Q99" s="123"/>
      <c r="R99" s="133" t="s">
        <v>10</v>
      </c>
      <c r="S99" s="171" t="s">
        <v>5</v>
      </c>
      <c r="T99" s="161" t="s">
        <v>10</v>
      </c>
    </row>
    <row r="100" spans="1:24" ht="15.75" thickBot="1">
      <c r="A100" s="150"/>
      <c r="B100" s="150"/>
      <c r="C100" s="145"/>
      <c r="D100" s="146"/>
      <c r="E100" s="152"/>
      <c r="F100" s="130"/>
      <c r="G100" s="132"/>
      <c r="H100" s="130"/>
      <c r="I100" s="134"/>
      <c r="J100" s="172"/>
      <c r="K100" s="128"/>
      <c r="L100" s="152"/>
      <c r="M100" s="130"/>
      <c r="N100" s="132"/>
      <c r="O100" s="5" t="s">
        <v>11</v>
      </c>
      <c r="P100" s="6" t="s">
        <v>12</v>
      </c>
      <c r="Q100" s="6" t="s">
        <v>13</v>
      </c>
      <c r="R100" s="134"/>
      <c r="S100" s="172"/>
      <c r="T100" s="162"/>
    </row>
    <row r="101" spans="1:24">
      <c r="A101" s="123"/>
      <c r="B101" s="123"/>
      <c r="C101" s="123"/>
      <c r="D101" s="123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</row>
    <row r="102" spans="1:24" s="16" customFormat="1" ht="14.25" customHeight="1">
      <c r="A102" s="102">
        <v>42552</v>
      </c>
      <c r="B102" s="102">
        <v>42735</v>
      </c>
      <c r="C102" s="7"/>
      <c r="D102" s="110" t="s">
        <v>17</v>
      </c>
      <c r="E102" s="18">
        <v>2</v>
      </c>
      <c r="F102" s="19">
        <v>2</v>
      </c>
      <c r="G102" s="56">
        <f t="shared" ref="G102:G104" si="42">IF(F102&gt;0,(F102*100/(E102-J102)),0)</f>
        <v>100</v>
      </c>
      <c r="H102" s="19">
        <v>0</v>
      </c>
      <c r="I102" s="57">
        <f t="shared" ref="I102:I104" si="43">IF(H102&gt;0,(H102*100/(E102-J102)),0)</f>
        <v>0</v>
      </c>
      <c r="J102" s="92">
        <v>0</v>
      </c>
      <c r="K102" s="58">
        <f t="shared" ref="K102:K104" si="44">IF(J102&gt;0,(J102*100/(E102)),0)</f>
        <v>0</v>
      </c>
      <c r="L102" s="18">
        <v>7</v>
      </c>
      <c r="M102" s="19">
        <v>1</v>
      </c>
      <c r="N102" s="56">
        <f t="shared" ref="N102:N104" si="45">IF(M102&gt;0,(M102*100/(L102-S102)),0)</f>
        <v>14.285714285714286</v>
      </c>
      <c r="O102" s="19">
        <v>6</v>
      </c>
      <c r="P102" s="19">
        <v>0</v>
      </c>
      <c r="Q102" s="19">
        <v>6</v>
      </c>
      <c r="R102" s="57">
        <f t="shared" ref="R102:R104" si="46">IF(Q102&gt;0,(Q102*100/(L102-S102)),0)</f>
        <v>85.714285714285708</v>
      </c>
      <c r="S102" s="101">
        <v>0</v>
      </c>
      <c r="T102" s="58">
        <f t="shared" ref="T102:T104" si="47">IF(S102&gt;0,(S102*100/(L102)),0)</f>
        <v>0</v>
      </c>
      <c r="V102" s="17"/>
    </row>
    <row r="103" spans="1:24">
      <c r="A103" s="25"/>
      <c r="B103" s="25"/>
      <c r="C103" s="25"/>
      <c r="D103" s="110" t="s">
        <v>19</v>
      </c>
      <c r="E103" s="18">
        <v>4</v>
      </c>
      <c r="F103" s="19">
        <v>4</v>
      </c>
      <c r="G103" s="56">
        <f t="shared" si="42"/>
        <v>100</v>
      </c>
      <c r="H103" s="19">
        <v>0</v>
      </c>
      <c r="I103" s="57">
        <f t="shared" si="43"/>
        <v>0</v>
      </c>
      <c r="J103" s="92">
        <v>0</v>
      </c>
      <c r="K103" s="58">
        <f t="shared" si="44"/>
        <v>0</v>
      </c>
      <c r="L103" s="18">
        <v>13</v>
      </c>
      <c r="M103" s="19">
        <v>8</v>
      </c>
      <c r="N103" s="56">
        <f t="shared" si="45"/>
        <v>61.53846153846154</v>
      </c>
      <c r="O103" s="19">
        <v>3</v>
      </c>
      <c r="P103" s="19">
        <v>2</v>
      </c>
      <c r="Q103" s="19">
        <v>5</v>
      </c>
      <c r="R103" s="57">
        <f t="shared" si="46"/>
        <v>38.46153846153846</v>
      </c>
      <c r="S103" s="101">
        <v>0</v>
      </c>
      <c r="T103" s="58">
        <f t="shared" si="47"/>
        <v>0</v>
      </c>
      <c r="U103" s="27"/>
      <c r="V103" s="28"/>
      <c r="W103" s="27"/>
      <c r="X103" s="27"/>
    </row>
    <row r="104" spans="1:24">
      <c r="A104" s="25"/>
      <c r="B104" s="25"/>
      <c r="C104" s="25"/>
      <c r="D104" s="110" t="s">
        <v>15</v>
      </c>
      <c r="E104" s="18">
        <v>171</v>
      </c>
      <c r="F104" s="19">
        <v>120</v>
      </c>
      <c r="G104" s="56">
        <f t="shared" si="42"/>
        <v>71.856287425149702</v>
      </c>
      <c r="H104" s="19">
        <v>47</v>
      </c>
      <c r="I104" s="57">
        <f t="shared" si="43"/>
        <v>28.143712574850298</v>
      </c>
      <c r="J104" s="92">
        <v>4</v>
      </c>
      <c r="K104" s="58">
        <f t="shared" si="44"/>
        <v>2.3391812865497075</v>
      </c>
      <c r="L104" s="18">
        <v>204</v>
      </c>
      <c r="M104" s="19">
        <v>108</v>
      </c>
      <c r="N104" s="56">
        <f t="shared" si="45"/>
        <v>54.2713567839196</v>
      </c>
      <c r="O104" s="19">
        <v>27</v>
      </c>
      <c r="P104" s="19">
        <v>64</v>
      </c>
      <c r="Q104" s="19">
        <v>91</v>
      </c>
      <c r="R104" s="57">
        <f t="shared" si="46"/>
        <v>45.7286432160804</v>
      </c>
      <c r="S104" s="101">
        <v>5</v>
      </c>
      <c r="T104" s="58">
        <f t="shared" si="47"/>
        <v>2.4509803921568629</v>
      </c>
      <c r="U104" s="27"/>
      <c r="V104" s="28"/>
      <c r="W104" s="27"/>
      <c r="X104" s="27"/>
    </row>
    <row r="105" spans="1:24" s="65" customFormat="1">
      <c r="A105" s="125" t="s">
        <v>13</v>
      </c>
      <c r="B105" s="125"/>
      <c r="C105" s="125"/>
      <c r="D105" s="125"/>
      <c r="E105" s="59">
        <f t="shared" ref="E105:T105" si="48">SUM(E102:E104)</f>
        <v>177</v>
      </c>
      <c r="F105" s="60">
        <f t="shared" si="48"/>
        <v>126</v>
      </c>
      <c r="G105" s="61">
        <f t="shared" si="48"/>
        <v>271.85628742514973</v>
      </c>
      <c r="H105" s="60">
        <f t="shared" si="48"/>
        <v>47</v>
      </c>
      <c r="I105" s="61">
        <f t="shared" si="48"/>
        <v>28.143712574850298</v>
      </c>
      <c r="J105" s="60">
        <f t="shared" si="48"/>
        <v>4</v>
      </c>
      <c r="K105" s="62">
        <f t="shared" si="48"/>
        <v>2.3391812865497075</v>
      </c>
      <c r="L105" s="59">
        <f t="shared" si="48"/>
        <v>224</v>
      </c>
      <c r="M105" s="60">
        <f t="shared" si="48"/>
        <v>117</v>
      </c>
      <c r="N105" s="61">
        <f t="shared" si="48"/>
        <v>130.09553260809543</v>
      </c>
      <c r="O105" s="60">
        <f t="shared" si="48"/>
        <v>36</v>
      </c>
      <c r="P105" s="60">
        <f t="shared" si="48"/>
        <v>66</v>
      </c>
      <c r="Q105" s="60">
        <f t="shared" si="48"/>
        <v>102</v>
      </c>
      <c r="R105" s="61">
        <f t="shared" si="48"/>
        <v>169.90446739190457</v>
      </c>
      <c r="S105" s="60">
        <f t="shared" si="48"/>
        <v>5</v>
      </c>
      <c r="T105" s="62">
        <f t="shared" si="48"/>
        <v>2.4509803921568629</v>
      </c>
      <c r="U105" s="63"/>
      <c r="V105" s="64"/>
      <c r="W105" s="63"/>
      <c r="X105" s="63"/>
    </row>
    <row r="106" spans="1:24" s="72" customFormat="1" ht="15.75" thickBot="1">
      <c r="A106" s="126" t="s">
        <v>14</v>
      </c>
      <c r="B106" s="126"/>
      <c r="C106" s="126"/>
      <c r="D106" s="126"/>
      <c r="E106" s="66">
        <f>SUM(E105)</f>
        <v>177</v>
      </c>
      <c r="F106" s="67">
        <f>F105</f>
        <v>126</v>
      </c>
      <c r="G106" s="68">
        <f>IF(F106&gt;0,(F106*100/(E106-J106)),0)</f>
        <v>72.832369942196536</v>
      </c>
      <c r="H106" s="67">
        <f>H105</f>
        <v>47</v>
      </c>
      <c r="I106" s="69">
        <f>IF(H106&gt;0,(H106*100/(E106-J106)),0)</f>
        <v>27.167630057803468</v>
      </c>
      <c r="J106" s="100">
        <f>J105</f>
        <v>4</v>
      </c>
      <c r="K106" s="71">
        <f>IF(J106&gt;0,(J106*100/E106),0)</f>
        <v>2.2598870056497176</v>
      </c>
      <c r="L106" s="66">
        <f>L105</f>
        <v>224</v>
      </c>
      <c r="M106" s="67">
        <f>M105</f>
        <v>117</v>
      </c>
      <c r="N106" s="68">
        <f>IF(M106&gt;0,(M106*100/(L106-S106)),0)</f>
        <v>53.424657534246577</v>
      </c>
      <c r="O106" s="67">
        <f>O105</f>
        <v>36</v>
      </c>
      <c r="P106" s="67">
        <f>P105</f>
        <v>66</v>
      </c>
      <c r="Q106" s="67">
        <f>Q105</f>
        <v>102</v>
      </c>
      <c r="R106" s="69">
        <f>IF(Q106&gt;0,(Q106*100/(L106-S106)),0)</f>
        <v>46.575342465753423</v>
      </c>
      <c r="S106" s="100">
        <f>S105</f>
        <v>5</v>
      </c>
      <c r="T106" s="71">
        <f>IF(S106&gt;0,(S106*100/L106),0)</f>
        <v>2.2321428571428572</v>
      </c>
      <c r="V106" s="73"/>
    </row>
    <row r="109" spans="1:24" s="1" customFormat="1" ht="18.75">
      <c r="A109" s="137" t="s">
        <v>85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V109" s="2"/>
    </row>
    <row r="110" spans="1:24" s="1" customFormat="1" ht="18.75">
      <c r="A110" s="137" t="s">
        <v>35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V110" s="2"/>
    </row>
    <row r="111" spans="1:24" s="140" customFormat="1" ht="15.75" thickBot="1">
      <c r="A111" s="138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</row>
    <row r="112" spans="1:24">
      <c r="A112" s="123" t="s">
        <v>0</v>
      </c>
      <c r="B112" s="123"/>
      <c r="C112" s="141" t="s">
        <v>26</v>
      </c>
      <c r="D112" s="142"/>
      <c r="E112" s="147" t="s">
        <v>1</v>
      </c>
      <c r="F112" s="148"/>
      <c r="G112" s="148"/>
      <c r="H112" s="148"/>
      <c r="I112" s="148"/>
      <c r="J112" s="148"/>
      <c r="K112" s="149"/>
      <c r="L112" s="147" t="s">
        <v>2</v>
      </c>
      <c r="M112" s="148"/>
      <c r="N112" s="148"/>
      <c r="O112" s="148"/>
      <c r="P112" s="148"/>
      <c r="Q112" s="148"/>
      <c r="R112" s="148"/>
      <c r="S112" s="148"/>
      <c r="T112" s="149"/>
    </row>
    <row r="113" spans="1:24">
      <c r="A113" s="150" t="s">
        <v>3</v>
      </c>
      <c r="B113" s="150" t="s">
        <v>4</v>
      </c>
      <c r="C113" s="143"/>
      <c r="D113" s="144"/>
      <c r="E113" s="151" t="s">
        <v>5</v>
      </c>
      <c r="F113" s="153" t="s">
        <v>6</v>
      </c>
      <c r="G113" s="153"/>
      <c r="H113" s="154" t="s">
        <v>7</v>
      </c>
      <c r="I113" s="154"/>
      <c r="J113" s="155" t="s">
        <v>8</v>
      </c>
      <c r="K113" s="156"/>
      <c r="L113" s="151" t="s">
        <v>5</v>
      </c>
      <c r="M113" s="157" t="s">
        <v>6</v>
      </c>
      <c r="N113" s="158"/>
      <c r="O113" s="154" t="s">
        <v>7</v>
      </c>
      <c r="P113" s="154"/>
      <c r="Q113" s="154"/>
      <c r="R113" s="154"/>
      <c r="S113" s="159" t="s">
        <v>8</v>
      </c>
      <c r="T113" s="160"/>
    </row>
    <row r="114" spans="1:24">
      <c r="A114" s="150"/>
      <c r="B114" s="150"/>
      <c r="C114" s="143"/>
      <c r="D114" s="144"/>
      <c r="E114" s="151"/>
      <c r="F114" s="129" t="s">
        <v>9</v>
      </c>
      <c r="G114" s="131" t="s">
        <v>10</v>
      </c>
      <c r="H114" s="129" t="s">
        <v>9</v>
      </c>
      <c r="I114" s="133" t="s">
        <v>10</v>
      </c>
      <c r="J114" s="135" t="s">
        <v>5</v>
      </c>
      <c r="K114" s="127" t="s">
        <v>10</v>
      </c>
      <c r="L114" s="151"/>
      <c r="M114" s="129" t="s">
        <v>9</v>
      </c>
      <c r="N114" s="131" t="s">
        <v>10</v>
      </c>
      <c r="O114" s="123" t="s">
        <v>9</v>
      </c>
      <c r="P114" s="123"/>
      <c r="Q114" s="123"/>
      <c r="R114" s="133" t="s">
        <v>10</v>
      </c>
      <c r="S114" s="135" t="s">
        <v>5</v>
      </c>
      <c r="T114" s="161" t="s">
        <v>10</v>
      </c>
    </row>
    <row r="115" spans="1:24" ht="15.75" thickBot="1">
      <c r="A115" s="150"/>
      <c r="B115" s="150"/>
      <c r="C115" s="145"/>
      <c r="D115" s="146"/>
      <c r="E115" s="152"/>
      <c r="F115" s="130"/>
      <c r="G115" s="132"/>
      <c r="H115" s="130"/>
      <c r="I115" s="134"/>
      <c r="J115" s="136"/>
      <c r="K115" s="128"/>
      <c r="L115" s="152"/>
      <c r="M115" s="130"/>
      <c r="N115" s="132"/>
      <c r="O115" s="5" t="s">
        <v>11</v>
      </c>
      <c r="P115" s="6" t="s">
        <v>12</v>
      </c>
      <c r="Q115" s="6" t="s">
        <v>13</v>
      </c>
      <c r="R115" s="134"/>
      <c r="S115" s="136"/>
      <c r="T115" s="162"/>
    </row>
    <row r="116" spans="1:24">
      <c r="A116" s="123"/>
      <c r="B116" s="123"/>
      <c r="C116" s="123"/>
      <c r="D116" s="123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</row>
    <row r="117" spans="1:24" s="16" customFormat="1" ht="14.25" customHeight="1">
      <c r="A117" s="102">
        <v>42552</v>
      </c>
      <c r="B117" s="102">
        <v>42735</v>
      </c>
      <c r="C117" s="7"/>
      <c r="D117" s="110" t="s">
        <v>18</v>
      </c>
      <c r="E117" s="18">
        <v>2</v>
      </c>
      <c r="F117" s="19">
        <v>2</v>
      </c>
      <c r="G117" s="56">
        <f t="shared" ref="G117:G119" si="49">IF(F117&gt;0,(F117*100/(E117-J117)),0)</f>
        <v>100</v>
      </c>
      <c r="H117" s="19">
        <v>0</v>
      </c>
      <c r="I117" s="57">
        <f t="shared" ref="I117:I119" si="50">IF(H117&gt;0,(H117*100/(E117-J117)),0)</f>
        <v>0</v>
      </c>
      <c r="J117" s="92">
        <v>0</v>
      </c>
      <c r="K117" s="58">
        <f t="shared" ref="K117:K119" si="51">IF(J117&gt;0,(J117*100/(E117)),0)</f>
        <v>0</v>
      </c>
      <c r="L117" s="18">
        <v>8</v>
      </c>
      <c r="M117" s="19">
        <v>1</v>
      </c>
      <c r="N117" s="56">
        <f t="shared" ref="N117:N119" si="52">IF(M117&gt;0,(M117*100/(L117-S117)),0)</f>
        <v>12.5</v>
      </c>
      <c r="O117" s="19">
        <v>7</v>
      </c>
      <c r="P117" s="19">
        <v>0</v>
      </c>
      <c r="Q117" s="19">
        <v>7</v>
      </c>
      <c r="R117" s="57">
        <f t="shared" ref="R117:R119" si="53">IF(Q117&gt;0,(Q117*100/(L117-S117)),0)</f>
        <v>87.5</v>
      </c>
      <c r="S117" s="74">
        <v>0</v>
      </c>
      <c r="T117" s="58">
        <f t="shared" ref="T117:T119" si="54">IF(S117&gt;0,(S117*100/(L117)),0)</f>
        <v>0</v>
      </c>
      <c r="V117" s="17"/>
    </row>
    <row r="118" spans="1:24">
      <c r="A118" s="25"/>
      <c r="B118" s="25"/>
      <c r="C118" s="25"/>
      <c r="D118" s="110" t="s">
        <v>19</v>
      </c>
      <c r="E118" s="18">
        <v>12</v>
      </c>
      <c r="F118" s="19">
        <v>12</v>
      </c>
      <c r="G118" s="56">
        <f t="shared" si="49"/>
        <v>100</v>
      </c>
      <c r="H118" s="19">
        <v>0</v>
      </c>
      <c r="I118" s="57">
        <f t="shared" si="50"/>
        <v>0</v>
      </c>
      <c r="J118" s="92">
        <v>0</v>
      </c>
      <c r="K118" s="58">
        <f t="shared" si="51"/>
        <v>0</v>
      </c>
      <c r="L118" s="18">
        <v>25</v>
      </c>
      <c r="M118" s="19">
        <v>14</v>
      </c>
      <c r="N118" s="56">
        <f t="shared" si="52"/>
        <v>56</v>
      </c>
      <c r="O118" s="19">
        <v>9</v>
      </c>
      <c r="P118" s="19">
        <v>2</v>
      </c>
      <c r="Q118" s="19">
        <v>11</v>
      </c>
      <c r="R118" s="57">
        <f t="shared" si="53"/>
        <v>44</v>
      </c>
      <c r="S118" s="74">
        <v>0</v>
      </c>
      <c r="T118" s="58">
        <f t="shared" si="54"/>
        <v>0</v>
      </c>
      <c r="U118" s="27"/>
      <c r="V118" s="28"/>
      <c r="W118" s="27"/>
      <c r="X118" s="27"/>
    </row>
    <row r="119" spans="1:24">
      <c r="A119" s="25"/>
      <c r="B119" s="25"/>
      <c r="C119" s="25"/>
      <c r="D119" s="110" t="s">
        <v>15</v>
      </c>
      <c r="E119" s="18">
        <v>183</v>
      </c>
      <c r="F119" s="19">
        <v>145</v>
      </c>
      <c r="G119" s="56">
        <f t="shared" si="49"/>
        <v>81.920903954802256</v>
      </c>
      <c r="H119" s="19">
        <v>32</v>
      </c>
      <c r="I119" s="57">
        <f t="shared" si="50"/>
        <v>18.07909604519774</v>
      </c>
      <c r="J119" s="92">
        <v>6</v>
      </c>
      <c r="K119" s="58">
        <f t="shared" si="51"/>
        <v>3.278688524590164</v>
      </c>
      <c r="L119" s="18">
        <v>306</v>
      </c>
      <c r="M119" s="19">
        <v>116</v>
      </c>
      <c r="N119" s="56">
        <f t="shared" si="52"/>
        <v>39.455782312925173</v>
      </c>
      <c r="O119" s="19">
        <v>73</v>
      </c>
      <c r="P119" s="19">
        <v>105</v>
      </c>
      <c r="Q119" s="19">
        <v>178</v>
      </c>
      <c r="R119" s="57">
        <f t="shared" si="53"/>
        <v>60.544217687074827</v>
      </c>
      <c r="S119" s="74">
        <v>12</v>
      </c>
      <c r="T119" s="58">
        <f t="shared" si="54"/>
        <v>3.9215686274509802</v>
      </c>
      <c r="U119" s="27"/>
      <c r="V119" s="28"/>
      <c r="W119" s="27"/>
      <c r="X119" s="27"/>
    </row>
    <row r="120" spans="1:24" s="65" customFormat="1">
      <c r="A120" s="125" t="s">
        <v>13</v>
      </c>
      <c r="B120" s="125"/>
      <c r="C120" s="125"/>
      <c r="D120" s="125"/>
      <c r="E120" s="59">
        <f t="shared" ref="E120:T120" si="55">SUM(E117:E119)</f>
        <v>197</v>
      </c>
      <c r="F120" s="60">
        <f t="shared" si="55"/>
        <v>159</v>
      </c>
      <c r="G120" s="61">
        <f t="shared" si="55"/>
        <v>281.92090395480227</v>
      </c>
      <c r="H120" s="60">
        <f t="shared" si="55"/>
        <v>32</v>
      </c>
      <c r="I120" s="61">
        <f t="shared" si="55"/>
        <v>18.07909604519774</v>
      </c>
      <c r="J120" s="60">
        <f t="shared" si="55"/>
        <v>6</v>
      </c>
      <c r="K120" s="62">
        <f t="shared" si="55"/>
        <v>3.278688524590164</v>
      </c>
      <c r="L120" s="59">
        <f t="shared" si="55"/>
        <v>339</v>
      </c>
      <c r="M120" s="60">
        <f t="shared" si="55"/>
        <v>131</v>
      </c>
      <c r="N120" s="61">
        <f t="shared" si="55"/>
        <v>107.95578231292518</v>
      </c>
      <c r="O120" s="60">
        <f t="shared" si="55"/>
        <v>89</v>
      </c>
      <c r="P120" s="60">
        <f t="shared" si="55"/>
        <v>107</v>
      </c>
      <c r="Q120" s="60">
        <f t="shared" si="55"/>
        <v>196</v>
      </c>
      <c r="R120" s="61">
        <f t="shared" si="55"/>
        <v>192.04421768707482</v>
      </c>
      <c r="S120" s="60">
        <f t="shared" si="55"/>
        <v>12</v>
      </c>
      <c r="T120" s="62">
        <f t="shared" si="55"/>
        <v>3.9215686274509802</v>
      </c>
      <c r="U120" s="63"/>
      <c r="V120" s="64"/>
      <c r="W120" s="63"/>
      <c r="X120" s="63"/>
    </row>
    <row r="121" spans="1:24" s="72" customFormat="1" ht="15.75" thickBot="1">
      <c r="A121" s="126" t="s">
        <v>14</v>
      </c>
      <c r="B121" s="126"/>
      <c r="C121" s="126"/>
      <c r="D121" s="126"/>
      <c r="E121" s="66">
        <f>SUM(E120)</f>
        <v>197</v>
      </c>
      <c r="F121" s="67">
        <f>F120</f>
        <v>159</v>
      </c>
      <c r="G121" s="68">
        <f>IF(F121&gt;0,(F121*100/(E121-J121)),0)</f>
        <v>83.246073298429323</v>
      </c>
      <c r="H121" s="67">
        <f>H120</f>
        <v>32</v>
      </c>
      <c r="I121" s="69">
        <f>IF(H121&gt;0,(H121*100/(E121-J121)),0)</f>
        <v>16.753926701570681</v>
      </c>
      <c r="J121" s="100">
        <f>J120</f>
        <v>6</v>
      </c>
      <c r="K121" s="71">
        <f>IF(J121&gt;0,(J121*100/E121),0)</f>
        <v>3.0456852791878171</v>
      </c>
      <c r="L121" s="66">
        <f>L120</f>
        <v>339</v>
      </c>
      <c r="M121" s="67">
        <f>M120</f>
        <v>131</v>
      </c>
      <c r="N121" s="68">
        <f>IF(M121&gt;0,(M121*100/(L121-S121)),0)</f>
        <v>40.061162079510702</v>
      </c>
      <c r="O121" s="67">
        <f>O120</f>
        <v>89</v>
      </c>
      <c r="P121" s="67">
        <f>P120</f>
        <v>107</v>
      </c>
      <c r="Q121" s="67">
        <f>Q120</f>
        <v>196</v>
      </c>
      <c r="R121" s="69">
        <f>IF(Q121&gt;0,(Q121*100/(L121-S121)),0)</f>
        <v>59.938837920489298</v>
      </c>
      <c r="S121" s="100">
        <f>S120</f>
        <v>12</v>
      </c>
      <c r="T121" s="71">
        <f>IF(S121&gt;0,(S121*100/L121),0)</f>
        <v>3.5398230088495577</v>
      </c>
      <c r="V121" s="73"/>
    </row>
    <row r="124" spans="1:24" s="1" customFormat="1" ht="18.75">
      <c r="A124" s="137" t="s">
        <v>86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V124" s="2"/>
    </row>
    <row r="125" spans="1:24" s="1" customFormat="1" ht="18.75">
      <c r="A125" s="137" t="s">
        <v>37</v>
      </c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V125" s="2"/>
    </row>
    <row r="126" spans="1:24" s="140" customFormat="1" ht="15.75" thickBot="1">
      <c r="A126" s="138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</row>
    <row r="127" spans="1:24">
      <c r="A127" s="123" t="s">
        <v>0</v>
      </c>
      <c r="B127" s="123"/>
      <c r="C127" s="141" t="s">
        <v>26</v>
      </c>
      <c r="D127" s="142"/>
      <c r="E127" s="147" t="s">
        <v>1</v>
      </c>
      <c r="F127" s="148"/>
      <c r="G127" s="148"/>
      <c r="H127" s="148"/>
      <c r="I127" s="148"/>
      <c r="J127" s="148"/>
      <c r="K127" s="149"/>
      <c r="L127" s="147" t="s">
        <v>2</v>
      </c>
      <c r="M127" s="148"/>
      <c r="N127" s="148"/>
      <c r="O127" s="148"/>
      <c r="P127" s="148"/>
      <c r="Q127" s="148"/>
      <c r="R127" s="148"/>
      <c r="S127" s="148"/>
      <c r="T127" s="149"/>
    </row>
    <row r="128" spans="1:24">
      <c r="A128" s="150" t="s">
        <v>3</v>
      </c>
      <c r="B128" s="150" t="s">
        <v>4</v>
      </c>
      <c r="C128" s="143"/>
      <c r="D128" s="144"/>
      <c r="E128" s="151" t="s">
        <v>5</v>
      </c>
      <c r="F128" s="153" t="s">
        <v>6</v>
      </c>
      <c r="G128" s="153"/>
      <c r="H128" s="154" t="s">
        <v>7</v>
      </c>
      <c r="I128" s="154"/>
      <c r="J128" s="155" t="s">
        <v>8</v>
      </c>
      <c r="K128" s="156"/>
      <c r="L128" s="151" t="s">
        <v>5</v>
      </c>
      <c r="M128" s="157" t="s">
        <v>6</v>
      </c>
      <c r="N128" s="158"/>
      <c r="O128" s="154" t="s">
        <v>7</v>
      </c>
      <c r="P128" s="154"/>
      <c r="Q128" s="154"/>
      <c r="R128" s="154"/>
      <c r="S128" s="159" t="s">
        <v>8</v>
      </c>
      <c r="T128" s="160"/>
    </row>
    <row r="129" spans="1:24">
      <c r="A129" s="150"/>
      <c r="B129" s="150"/>
      <c r="C129" s="143"/>
      <c r="D129" s="144"/>
      <c r="E129" s="151"/>
      <c r="F129" s="129" t="s">
        <v>9</v>
      </c>
      <c r="G129" s="131" t="s">
        <v>10</v>
      </c>
      <c r="H129" s="129" t="s">
        <v>9</v>
      </c>
      <c r="I129" s="133" t="s">
        <v>10</v>
      </c>
      <c r="J129" s="135" t="s">
        <v>5</v>
      </c>
      <c r="K129" s="127" t="s">
        <v>10</v>
      </c>
      <c r="L129" s="151"/>
      <c r="M129" s="129" t="s">
        <v>9</v>
      </c>
      <c r="N129" s="131" t="s">
        <v>10</v>
      </c>
      <c r="O129" s="123" t="s">
        <v>9</v>
      </c>
      <c r="P129" s="123"/>
      <c r="Q129" s="123"/>
      <c r="R129" s="133" t="s">
        <v>10</v>
      </c>
      <c r="S129" s="135" t="s">
        <v>5</v>
      </c>
      <c r="T129" s="161" t="s">
        <v>10</v>
      </c>
    </row>
    <row r="130" spans="1:24" ht="15.75" thickBot="1">
      <c r="A130" s="150"/>
      <c r="B130" s="150"/>
      <c r="C130" s="145"/>
      <c r="D130" s="146"/>
      <c r="E130" s="152"/>
      <c r="F130" s="130"/>
      <c r="G130" s="132"/>
      <c r="H130" s="130"/>
      <c r="I130" s="134"/>
      <c r="J130" s="136"/>
      <c r="K130" s="128"/>
      <c r="L130" s="152"/>
      <c r="M130" s="130"/>
      <c r="N130" s="132"/>
      <c r="O130" s="5" t="s">
        <v>11</v>
      </c>
      <c r="P130" s="6" t="s">
        <v>12</v>
      </c>
      <c r="Q130" s="6" t="s">
        <v>13</v>
      </c>
      <c r="R130" s="134"/>
      <c r="S130" s="136"/>
      <c r="T130" s="162"/>
    </row>
    <row r="131" spans="1:24">
      <c r="A131" s="123"/>
      <c r="B131" s="123"/>
      <c r="C131" s="123"/>
      <c r="D131" s="123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</row>
    <row r="132" spans="1:24">
      <c r="A132" s="102">
        <v>42552</v>
      </c>
      <c r="B132" s="102" t="s">
        <v>69</v>
      </c>
      <c r="C132" s="25"/>
      <c r="D132" s="110" t="s">
        <v>19</v>
      </c>
      <c r="E132" s="18">
        <v>11</v>
      </c>
      <c r="F132" s="19">
        <v>9</v>
      </c>
      <c r="G132" s="20">
        <f t="shared" ref="G132:G138" si="56">IF(F132&gt;0,(F132*100/(E132-J132)),0)</f>
        <v>81.818181818181813</v>
      </c>
      <c r="H132" s="19">
        <v>2</v>
      </c>
      <c r="I132" s="21">
        <f t="shared" ref="I132:I138" si="57">IF(H132&gt;0,(H132*100/(E132-J132)),0)</f>
        <v>18.181818181818183</v>
      </c>
      <c r="J132" s="92">
        <v>0</v>
      </c>
      <c r="K132" s="23">
        <f t="shared" ref="K132:K138" si="58">IF(J132&gt;0,(J132*100/(E132)),0)</f>
        <v>0</v>
      </c>
      <c r="L132" s="18">
        <v>35</v>
      </c>
      <c r="M132" s="19">
        <v>8</v>
      </c>
      <c r="N132" s="20">
        <f t="shared" ref="N132:N138" si="59">IF(M132&gt;0,(M132*100/(L132-S132)),0)</f>
        <v>24.242424242424242</v>
      </c>
      <c r="O132" s="19">
        <v>19</v>
      </c>
      <c r="P132" s="19">
        <v>6</v>
      </c>
      <c r="Q132" s="19">
        <v>25</v>
      </c>
      <c r="R132" s="21">
        <f t="shared" ref="R132:R138" si="60">IF(Q132&gt;0,(Q132*100/(L132-S132)),0)</f>
        <v>75.757575757575751</v>
      </c>
      <c r="S132" s="101">
        <v>2</v>
      </c>
      <c r="T132" s="23">
        <f t="shared" ref="T132:T138" si="61">IF(S132&gt;0,(S132*100/(L132)),0)</f>
        <v>5.7142857142857144</v>
      </c>
      <c r="U132" s="27"/>
      <c r="V132" s="28"/>
      <c r="W132" s="27"/>
      <c r="X132" s="27"/>
    </row>
    <row r="133" spans="1:24">
      <c r="A133" s="25"/>
      <c r="B133" s="25"/>
      <c r="C133" s="25"/>
      <c r="D133" s="110" t="s">
        <v>15</v>
      </c>
      <c r="E133" s="18">
        <v>141</v>
      </c>
      <c r="F133" s="19">
        <v>92</v>
      </c>
      <c r="G133" s="20">
        <f t="shared" si="56"/>
        <v>67.153284671532845</v>
      </c>
      <c r="H133" s="19">
        <v>45</v>
      </c>
      <c r="I133" s="21">
        <f t="shared" si="57"/>
        <v>32.846715328467155</v>
      </c>
      <c r="J133" s="92">
        <v>4</v>
      </c>
      <c r="K133" s="23">
        <f t="shared" si="58"/>
        <v>2.8368794326241136</v>
      </c>
      <c r="L133" s="18">
        <v>262</v>
      </c>
      <c r="M133" s="19">
        <v>78</v>
      </c>
      <c r="N133" s="20">
        <f t="shared" si="59"/>
        <v>30.708661417322833</v>
      </c>
      <c r="O133" s="19">
        <v>86</v>
      </c>
      <c r="P133" s="19">
        <v>90</v>
      </c>
      <c r="Q133" s="19">
        <v>176</v>
      </c>
      <c r="R133" s="21">
        <f t="shared" si="60"/>
        <v>69.29133858267717</v>
      </c>
      <c r="S133" s="101">
        <v>8</v>
      </c>
      <c r="T133" s="23">
        <f t="shared" si="61"/>
        <v>3.053435114503817</v>
      </c>
      <c r="U133" s="27"/>
      <c r="V133" s="28"/>
      <c r="W133" s="27"/>
      <c r="X133" s="27"/>
    </row>
    <row r="134" spans="1:24">
      <c r="A134" s="25"/>
      <c r="B134" s="25"/>
      <c r="C134" s="25"/>
      <c r="D134" s="110" t="s">
        <v>21</v>
      </c>
      <c r="E134" s="18">
        <v>0</v>
      </c>
      <c r="F134" s="19">
        <v>0</v>
      </c>
      <c r="G134" s="20">
        <f t="shared" si="56"/>
        <v>0</v>
      </c>
      <c r="H134" s="19">
        <v>0</v>
      </c>
      <c r="I134" s="21">
        <f t="shared" si="57"/>
        <v>0</v>
      </c>
      <c r="J134" s="92">
        <v>0</v>
      </c>
      <c r="K134" s="23">
        <f t="shared" si="58"/>
        <v>0</v>
      </c>
      <c r="L134" s="18">
        <v>0</v>
      </c>
      <c r="M134" s="19">
        <v>0</v>
      </c>
      <c r="N134" s="20">
        <f t="shared" si="59"/>
        <v>0</v>
      </c>
      <c r="O134" s="19">
        <v>0</v>
      </c>
      <c r="P134" s="19">
        <v>0</v>
      </c>
      <c r="Q134" s="19">
        <v>0</v>
      </c>
      <c r="R134" s="21">
        <f t="shared" si="60"/>
        <v>0</v>
      </c>
      <c r="S134" s="101">
        <v>0</v>
      </c>
      <c r="T134" s="23">
        <f t="shared" si="61"/>
        <v>0</v>
      </c>
      <c r="U134" s="27"/>
      <c r="V134" s="28"/>
      <c r="W134" s="27"/>
      <c r="X134" s="27"/>
    </row>
    <row r="135" spans="1:24">
      <c r="A135" s="25"/>
      <c r="B135" s="25"/>
      <c r="C135" s="25"/>
      <c r="D135" s="110" t="s">
        <v>22</v>
      </c>
      <c r="E135" s="18">
        <v>36</v>
      </c>
      <c r="F135" s="19">
        <v>26</v>
      </c>
      <c r="G135" s="20">
        <f t="shared" si="56"/>
        <v>72.222222222222229</v>
      </c>
      <c r="H135" s="19">
        <v>10</v>
      </c>
      <c r="I135" s="21">
        <f t="shared" si="57"/>
        <v>27.777777777777779</v>
      </c>
      <c r="J135" s="92">
        <v>0</v>
      </c>
      <c r="K135" s="23">
        <f t="shared" si="58"/>
        <v>0</v>
      </c>
      <c r="L135" s="18">
        <v>38</v>
      </c>
      <c r="M135" s="19">
        <v>29</v>
      </c>
      <c r="N135" s="20">
        <f t="shared" si="59"/>
        <v>76.315789473684205</v>
      </c>
      <c r="O135" s="19">
        <v>7</v>
      </c>
      <c r="P135" s="19">
        <v>2</v>
      </c>
      <c r="Q135" s="19">
        <v>9</v>
      </c>
      <c r="R135" s="21">
        <f t="shared" si="60"/>
        <v>23.684210526315791</v>
      </c>
      <c r="S135" s="101">
        <v>0</v>
      </c>
      <c r="T135" s="23">
        <f t="shared" si="61"/>
        <v>0</v>
      </c>
      <c r="U135" s="27"/>
      <c r="V135" s="28"/>
      <c r="W135" s="27"/>
      <c r="X135" s="27"/>
    </row>
    <row r="136" spans="1:24">
      <c r="A136" s="25"/>
      <c r="B136" s="25"/>
      <c r="C136" s="25"/>
      <c r="D136" s="110" t="s">
        <v>23</v>
      </c>
      <c r="E136" s="18">
        <v>0</v>
      </c>
      <c r="F136" s="19">
        <v>0</v>
      </c>
      <c r="G136" s="20">
        <f t="shared" si="56"/>
        <v>0</v>
      </c>
      <c r="H136" s="19">
        <v>0</v>
      </c>
      <c r="I136" s="21">
        <f t="shared" si="57"/>
        <v>0</v>
      </c>
      <c r="J136" s="92">
        <v>0</v>
      </c>
      <c r="K136" s="23">
        <f t="shared" si="58"/>
        <v>0</v>
      </c>
      <c r="L136" s="18">
        <v>30</v>
      </c>
      <c r="M136" s="19">
        <v>24</v>
      </c>
      <c r="N136" s="20">
        <f t="shared" si="59"/>
        <v>80</v>
      </c>
      <c r="O136" s="19">
        <v>5</v>
      </c>
      <c r="P136" s="19">
        <v>1</v>
      </c>
      <c r="Q136" s="19">
        <v>6</v>
      </c>
      <c r="R136" s="21">
        <f t="shared" si="60"/>
        <v>20</v>
      </c>
      <c r="S136" s="101">
        <v>0</v>
      </c>
      <c r="T136" s="23">
        <f t="shared" si="61"/>
        <v>0</v>
      </c>
      <c r="U136" s="27"/>
      <c r="V136" s="28"/>
      <c r="W136" s="27"/>
      <c r="X136" s="27"/>
    </row>
    <row r="137" spans="1:24">
      <c r="A137" s="25"/>
      <c r="B137" s="25"/>
      <c r="C137" s="25"/>
      <c r="D137" s="110" t="s">
        <v>24</v>
      </c>
      <c r="E137" s="18">
        <v>0</v>
      </c>
      <c r="F137" s="19">
        <v>0</v>
      </c>
      <c r="G137" s="20">
        <f t="shared" si="56"/>
        <v>0</v>
      </c>
      <c r="H137" s="19">
        <v>0</v>
      </c>
      <c r="I137" s="21">
        <f t="shared" si="57"/>
        <v>0</v>
      </c>
      <c r="J137" s="92">
        <v>0</v>
      </c>
      <c r="K137" s="23">
        <f t="shared" si="58"/>
        <v>0</v>
      </c>
      <c r="L137" s="18">
        <v>0</v>
      </c>
      <c r="M137" s="19">
        <v>0</v>
      </c>
      <c r="N137" s="20">
        <f t="shared" si="59"/>
        <v>0</v>
      </c>
      <c r="O137" s="19">
        <v>0</v>
      </c>
      <c r="P137" s="19">
        <v>0</v>
      </c>
      <c r="Q137" s="19">
        <v>0</v>
      </c>
      <c r="R137" s="21">
        <f t="shared" si="60"/>
        <v>0</v>
      </c>
      <c r="S137" s="101">
        <v>0</v>
      </c>
      <c r="T137" s="23">
        <f t="shared" si="61"/>
        <v>0</v>
      </c>
      <c r="U137" s="27"/>
      <c r="V137" s="28"/>
      <c r="W137" s="27"/>
      <c r="X137" s="79"/>
    </row>
    <row r="138" spans="1:24">
      <c r="A138" s="25"/>
      <c r="B138" s="25"/>
      <c r="C138" s="25"/>
      <c r="D138" s="110" t="s">
        <v>25</v>
      </c>
      <c r="E138" s="18">
        <v>0</v>
      </c>
      <c r="F138" s="19">
        <v>0</v>
      </c>
      <c r="G138" s="20">
        <f t="shared" si="56"/>
        <v>0</v>
      </c>
      <c r="H138" s="19">
        <v>0</v>
      </c>
      <c r="I138" s="21">
        <f t="shared" si="57"/>
        <v>0</v>
      </c>
      <c r="J138" s="92">
        <v>0</v>
      </c>
      <c r="K138" s="23">
        <f t="shared" si="58"/>
        <v>0</v>
      </c>
      <c r="L138" s="18">
        <v>0</v>
      </c>
      <c r="M138" s="19">
        <v>0</v>
      </c>
      <c r="N138" s="20">
        <f t="shared" si="59"/>
        <v>0</v>
      </c>
      <c r="O138" s="19">
        <v>0</v>
      </c>
      <c r="P138" s="19">
        <v>0</v>
      </c>
      <c r="Q138" s="19">
        <v>0</v>
      </c>
      <c r="R138" s="21">
        <f t="shared" si="60"/>
        <v>0</v>
      </c>
      <c r="S138" s="101">
        <v>0</v>
      </c>
      <c r="T138" s="23">
        <f t="shared" si="61"/>
        <v>0</v>
      </c>
      <c r="U138" s="27"/>
      <c r="V138" s="28"/>
      <c r="W138" s="27"/>
      <c r="X138" s="27"/>
    </row>
    <row r="139" spans="1:24" s="35" customFormat="1">
      <c r="A139" s="168" t="s">
        <v>13</v>
      </c>
      <c r="B139" s="168"/>
      <c r="C139" s="168"/>
      <c r="D139" s="168"/>
      <c r="E139" s="29">
        <f t="shared" ref="E139:T139" si="62">SUM(E132:E138)</f>
        <v>188</v>
      </c>
      <c r="F139" s="30">
        <f t="shared" si="62"/>
        <v>127</v>
      </c>
      <c r="G139" s="31">
        <f t="shared" si="62"/>
        <v>221.19368871193689</v>
      </c>
      <c r="H139" s="30">
        <f t="shared" si="62"/>
        <v>57</v>
      </c>
      <c r="I139" s="31">
        <f t="shared" si="62"/>
        <v>78.806311288063114</v>
      </c>
      <c r="J139" s="30">
        <f t="shared" si="62"/>
        <v>4</v>
      </c>
      <c r="K139" s="32">
        <f t="shared" si="62"/>
        <v>2.8368794326241136</v>
      </c>
      <c r="L139" s="29">
        <f t="shared" si="62"/>
        <v>365</v>
      </c>
      <c r="M139" s="30">
        <f t="shared" si="62"/>
        <v>139</v>
      </c>
      <c r="N139" s="31">
        <f t="shared" si="62"/>
        <v>211.26687513343128</v>
      </c>
      <c r="O139" s="30">
        <f t="shared" si="62"/>
        <v>117</v>
      </c>
      <c r="P139" s="30">
        <f t="shared" si="62"/>
        <v>99</v>
      </c>
      <c r="Q139" s="30">
        <f t="shared" si="62"/>
        <v>216</v>
      </c>
      <c r="R139" s="31">
        <f t="shared" si="62"/>
        <v>188.73312486656869</v>
      </c>
      <c r="S139" s="30">
        <f t="shared" si="62"/>
        <v>10</v>
      </c>
      <c r="T139" s="32">
        <f t="shared" si="62"/>
        <v>8.7677208287895319</v>
      </c>
      <c r="U139" s="33"/>
      <c r="V139" s="34"/>
      <c r="W139" s="33"/>
      <c r="X139" s="33"/>
    </row>
    <row r="140" spans="1:24" s="41" customFormat="1" ht="15.75" thickBot="1">
      <c r="A140" s="169" t="s">
        <v>14</v>
      </c>
      <c r="B140" s="169"/>
      <c r="C140" s="169"/>
      <c r="D140" s="169"/>
      <c r="E140" s="36">
        <f>SUM(E139)</f>
        <v>188</v>
      </c>
      <c r="F140" s="37">
        <f>F139</f>
        <v>127</v>
      </c>
      <c r="G140" s="38">
        <f>IF(F140&gt;0,(F140*100/(E140-J140)),0)</f>
        <v>69.021739130434781</v>
      </c>
      <c r="H140" s="37">
        <f>H139</f>
        <v>57</v>
      </c>
      <c r="I140" s="39">
        <f>IF(H140&gt;0,(H140*100/(E140-J140)),0)</f>
        <v>30.978260869565219</v>
      </c>
      <c r="J140" s="93">
        <f>J139</f>
        <v>4</v>
      </c>
      <c r="K140" s="40">
        <f>IF(J140&gt;0,(J140*100/E140),0)</f>
        <v>2.1276595744680851</v>
      </c>
      <c r="L140" s="36">
        <f>L139</f>
        <v>365</v>
      </c>
      <c r="M140" s="37">
        <f>M139</f>
        <v>139</v>
      </c>
      <c r="N140" s="38">
        <f>IF(M140&gt;0,(M140*100/(L140-S140)),0)</f>
        <v>39.154929577464792</v>
      </c>
      <c r="O140" s="37">
        <f>O139</f>
        <v>117</v>
      </c>
      <c r="P140" s="37">
        <f>P139</f>
        <v>99</v>
      </c>
      <c r="Q140" s="37">
        <f>Q139</f>
        <v>216</v>
      </c>
      <c r="R140" s="39">
        <f>IF(Q140&gt;0,(Q140*100/(L140-S140)),0)</f>
        <v>60.845070422535208</v>
      </c>
      <c r="S140" s="93">
        <f>S139</f>
        <v>10</v>
      </c>
      <c r="T140" s="40">
        <f>IF(S140&gt;0,(S140*100/L140),0)</f>
        <v>2.7397260273972601</v>
      </c>
      <c r="V140" s="42"/>
    </row>
    <row r="141" spans="1:24">
      <c r="A141" s="170"/>
      <c r="B141" s="170"/>
      <c r="C141" s="170"/>
      <c r="D141" s="170"/>
      <c r="E141" s="45"/>
      <c r="F141" s="45"/>
      <c r="G141" s="46"/>
      <c r="H141" s="45"/>
      <c r="I141" s="46"/>
      <c r="J141" s="45"/>
      <c r="K141" s="46"/>
      <c r="L141" s="45"/>
      <c r="M141" s="45"/>
      <c r="N141" s="46"/>
      <c r="O141" s="45"/>
      <c r="P141" s="45"/>
      <c r="Q141" s="45"/>
      <c r="R141" s="46"/>
      <c r="S141" s="45"/>
      <c r="T141" s="46"/>
      <c r="U141" s="27"/>
      <c r="V141" s="28"/>
      <c r="W141" s="27"/>
      <c r="X141" s="27"/>
    </row>
    <row r="142" spans="1:24">
      <c r="A142" s="43"/>
      <c r="B142" s="44"/>
      <c r="C142" s="44"/>
      <c r="D142" s="44"/>
      <c r="E142" s="45"/>
      <c r="F142" s="45"/>
      <c r="G142" s="46"/>
      <c r="H142" s="45"/>
      <c r="I142" s="46"/>
      <c r="J142" s="45"/>
      <c r="K142" s="46"/>
      <c r="L142" s="45"/>
      <c r="M142" s="45"/>
      <c r="N142" s="46"/>
      <c r="O142" s="45"/>
      <c r="P142" s="45"/>
      <c r="Q142" s="45"/>
      <c r="R142" s="46"/>
      <c r="S142" s="45"/>
      <c r="T142" s="46"/>
      <c r="U142" s="27"/>
      <c r="V142" s="28"/>
      <c r="W142" s="27"/>
      <c r="X142" s="27"/>
    </row>
    <row r="143" spans="1:24" s="1" customFormat="1" ht="18.75">
      <c r="A143" s="137" t="s">
        <v>87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V143" s="2"/>
    </row>
    <row r="144" spans="1:24" s="1" customFormat="1" ht="18.75">
      <c r="A144" s="137" t="s">
        <v>38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V144" s="2"/>
    </row>
    <row r="145" spans="1:24" s="140" customFormat="1" ht="15.75" thickBot="1">
      <c r="A145" s="138"/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</row>
    <row r="146" spans="1:24">
      <c r="A146" s="123" t="s">
        <v>0</v>
      </c>
      <c r="B146" s="123"/>
      <c r="C146" s="141" t="s">
        <v>26</v>
      </c>
      <c r="D146" s="142"/>
      <c r="E146" s="147" t="s">
        <v>1</v>
      </c>
      <c r="F146" s="148"/>
      <c r="G146" s="148"/>
      <c r="H146" s="148"/>
      <c r="I146" s="148"/>
      <c r="J146" s="148"/>
      <c r="K146" s="149"/>
      <c r="L146" s="147" t="s">
        <v>2</v>
      </c>
      <c r="M146" s="148"/>
      <c r="N146" s="148"/>
      <c r="O146" s="148"/>
      <c r="P146" s="148"/>
      <c r="Q146" s="148"/>
      <c r="R146" s="148"/>
      <c r="S146" s="148"/>
      <c r="T146" s="149"/>
    </row>
    <row r="147" spans="1:24">
      <c r="A147" s="150" t="s">
        <v>3</v>
      </c>
      <c r="B147" s="150" t="s">
        <v>4</v>
      </c>
      <c r="C147" s="143"/>
      <c r="D147" s="144"/>
      <c r="E147" s="151" t="s">
        <v>5</v>
      </c>
      <c r="F147" s="153" t="s">
        <v>6</v>
      </c>
      <c r="G147" s="153"/>
      <c r="H147" s="154" t="s">
        <v>7</v>
      </c>
      <c r="I147" s="154"/>
      <c r="J147" s="155" t="s">
        <v>8</v>
      </c>
      <c r="K147" s="156"/>
      <c r="L147" s="151" t="s">
        <v>5</v>
      </c>
      <c r="M147" s="157" t="s">
        <v>6</v>
      </c>
      <c r="N147" s="158"/>
      <c r="O147" s="154" t="s">
        <v>7</v>
      </c>
      <c r="P147" s="154"/>
      <c r="Q147" s="154"/>
      <c r="R147" s="154"/>
      <c r="S147" s="159" t="s">
        <v>8</v>
      </c>
      <c r="T147" s="160"/>
    </row>
    <row r="148" spans="1:24">
      <c r="A148" s="150"/>
      <c r="B148" s="150"/>
      <c r="C148" s="143"/>
      <c r="D148" s="144"/>
      <c r="E148" s="151"/>
      <c r="F148" s="129" t="s">
        <v>9</v>
      </c>
      <c r="G148" s="131" t="s">
        <v>10</v>
      </c>
      <c r="H148" s="129" t="s">
        <v>9</v>
      </c>
      <c r="I148" s="133" t="s">
        <v>10</v>
      </c>
      <c r="J148" s="135" t="s">
        <v>5</v>
      </c>
      <c r="K148" s="127" t="s">
        <v>10</v>
      </c>
      <c r="L148" s="151"/>
      <c r="M148" s="129" t="s">
        <v>9</v>
      </c>
      <c r="N148" s="131" t="s">
        <v>10</v>
      </c>
      <c r="O148" s="123" t="s">
        <v>9</v>
      </c>
      <c r="P148" s="123"/>
      <c r="Q148" s="123"/>
      <c r="R148" s="133" t="s">
        <v>10</v>
      </c>
      <c r="S148" s="135" t="s">
        <v>5</v>
      </c>
      <c r="T148" s="161" t="s">
        <v>10</v>
      </c>
    </row>
    <row r="149" spans="1:24" ht="15.75" thickBot="1">
      <c r="A149" s="150"/>
      <c r="B149" s="150"/>
      <c r="C149" s="145"/>
      <c r="D149" s="146"/>
      <c r="E149" s="152"/>
      <c r="F149" s="130"/>
      <c r="G149" s="132"/>
      <c r="H149" s="130"/>
      <c r="I149" s="134"/>
      <c r="J149" s="136"/>
      <c r="K149" s="128"/>
      <c r="L149" s="152"/>
      <c r="M149" s="130"/>
      <c r="N149" s="132"/>
      <c r="O149" s="5" t="s">
        <v>11</v>
      </c>
      <c r="P149" s="6" t="s">
        <v>12</v>
      </c>
      <c r="Q149" s="6" t="s">
        <v>13</v>
      </c>
      <c r="R149" s="134"/>
      <c r="S149" s="136"/>
      <c r="T149" s="162"/>
    </row>
    <row r="150" spans="1:24" ht="15.75" thickBot="1">
      <c r="A150" s="123"/>
      <c r="B150" s="123"/>
      <c r="C150" s="123"/>
      <c r="D150" s="123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</row>
    <row r="151" spans="1:24" s="16" customFormat="1" ht="14.25" customHeight="1">
      <c r="A151" s="102">
        <v>42552</v>
      </c>
      <c r="B151" s="102">
        <v>42735</v>
      </c>
      <c r="C151" s="7"/>
      <c r="D151" s="110" t="s">
        <v>16</v>
      </c>
      <c r="E151" s="9">
        <v>0</v>
      </c>
      <c r="F151" s="10">
        <v>0</v>
      </c>
      <c r="G151" s="53">
        <f>IF(F151&gt;0,(F151*100/(E151-J151)),0)</f>
        <v>0</v>
      </c>
      <c r="H151" s="10">
        <v>0</v>
      </c>
      <c r="I151" s="54">
        <f>IF(H151&gt;0,(H151*100/(E151-J151)),0)</f>
        <v>0</v>
      </c>
      <c r="J151" s="91">
        <v>0</v>
      </c>
      <c r="K151" s="55">
        <f>IF(J151&gt;0,(J151*100/(E151)),0)</f>
        <v>0</v>
      </c>
      <c r="L151" s="9">
        <v>0</v>
      </c>
      <c r="M151" s="10">
        <v>0</v>
      </c>
      <c r="N151" s="53">
        <f>IF(M151&gt;0,(M151*100/(L151-S151)),0)</f>
        <v>0</v>
      </c>
      <c r="O151" s="10">
        <v>0</v>
      </c>
      <c r="P151" s="10">
        <v>0</v>
      </c>
      <c r="Q151" s="10">
        <v>0</v>
      </c>
      <c r="R151" s="54">
        <f>IF(Q151&gt;0,(Q151*100/(L151-S151)),0)</f>
        <v>0</v>
      </c>
      <c r="S151" s="103">
        <v>0</v>
      </c>
      <c r="T151" s="55">
        <f>IF(S151&gt;0,(S151*100/(L151)),0)</f>
        <v>0</v>
      </c>
      <c r="V151" s="17"/>
    </row>
    <row r="152" spans="1:24" s="16" customFormat="1" ht="14.25" customHeight="1">
      <c r="A152" s="7"/>
      <c r="B152" s="7"/>
      <c r="C152" s="7"/>
      <c r="D152" s="110" t="s">
        <v>17</v>
      </c>
      <c r="E152" s="18">
        <v>0</v>
      </c>
      <c r="F152" s="19">
        <v>0</v>
      </c>
      <c r="G152" s="56">
        <f t="shared" ref="G152:G155" si="63">IF(F152&gt;0,(F152*100/(E152-J152)),0)</f>
        <v>0</v>
      </c>
      <c r="H152" s="19">
        <v>0</v>
      </c>
      <c r="I152" s="57">
        <f t="shared" ref="I152:I155" si="64">IF(H152&gt;0,(H152*100/(E152-J152)),0)</f>
        <v>0</v>
      </c>
      <c r="J152" s="92">
        <v>0</v>
      </c>
      <c r="K152" s="58">
        <f t="shared" ref="K152:K155" si="65">IF(J152&gt;0,(J152*100/(E152)),0)</f>
        <v>0</v>
      </c>
      <c r="L152" s="18">
        <v>0</v>
      </c>
      <c r="M152" s="19">
        <v>0</v>
      </c>
      <c r="N152" s="56">
        <f t="shared" ref="N152:N155" si="66">IF(M152&gt;0,(M152*100/(L152-S152)),0)</f>
        <v>0</v>
      </c>
      <c r="O152" s="19">
        <v>0</v>
      </c>
      <c r="P152" s="19">
        <v>0</v>
      </c>
      <c r="Q152" s="19">
        <v>0</v>
      </c>
      <c r="R152" s="57">
        <f t="shared" ref="R152:R155" si="67">IF(Q152&gt;0,(Q152*100/(L152-S152)),0)</f>
        <v>0</v>
      </c>
      <c r="S152" s="101">
        <v>0</v>
      </c>
      <c r="T152" s="58">
        <f t="shared" ref="T152:T155" si="68">IF(S152&gt;0,(S152*100/(L152)),0)</f>
        <v>0</v>
      </c>
      <c r="V152" s="17"/>
    </row>
    <row r="153" spans="1:24" s="16" customFormat="1" ht="14.25" customHeight="1">
      <c r="A153" s="7"/>
      <c r="B153" s="7"/>
      <c r="C153" s="7"/>
      <c r="D153" s="110" t="s">
        <v>18</v>
      </c>
      <c r="E153" s="18">
        <v>3</v>
      </c>
      <c r="F153" s="19">
        <v>1</v>
      </c>
      <c r="G153" s="56">
        <f t="shared" si="63"/>
        <v>33.333333333333336</v>
      </c>
      <c r="H153" s="19">
        <v>2</v>
      </c>
      <c r="I153" s="57">
        <f t="shared" si="64"/>
        <v>66.666666666666671</v>
      </c>
      <c r="J153" s="92">
        <v>0</v>
      </c>
      <c r="K153" s="58">
        <f t="shared" si="65"/>
        <v>0</v>
      </c>
      <c r="L153" s="18">
        <v>5</v>
      </c>
      <c r="M153" s="19">
        <v>3</v>
      </c>
      <c r="N153" s="56">
        <f t="shared" si="66"/>
        <v>60</v>
      </c>
      <c r="O153" s="19">
        <v>2</v>
      </c>
      <c r="P153" s="19">
        <v>0</v>
      </c>
      <c r="Q153" s="19">
        <v>2</v>
      </c>
      <c r="R153" s="57">
        <f t="shared" si="67"/>
        <v>40</v>
      </c>
      <c r="S153" s="101">
        <v>0</v>
      </c>
      <c r="T153" s="58">
        <f t="shared" si="68"/>
        <v>0</v>
      </c>
      <c r="V153" s="17"/>
    </row>
    <row r="154" spans="1:24">
      <c r="A154" s="25"/>
      <c r="B154" s="25"/>
      <c r="C154" s="25"/>
      <c r="D154" s="110" t="s">
        <v>19</v>
      </c>
      <c r="E154" s="18">
        <v>1</v>
      </c>
      <c r="F154" s="19">
        <v>1</v>
      </c>
      <c r="G154" s="56">
        <f t="shared" si="63"/>
        <v>100</v>
      </c>
      <c r="H154" s="19">
        <v>0</v>
      </c>
      <c r="I154" s="57">
        <f t="shared" si="64"/>
        <v>0</v>
      </c>
      <c r="J154" s="92">
        <v>0</v>
      </c>
      <c r="K154" s="58">
        <f t="shared" si="65"/>
        <v>0</v>
      </c>
      <c r="L154" s="18">
        <v>5</v>
      </c>
      <c r="M154" s="19">
        <v>2</v>
      </c>
      <c r="N154" s="56">
        <f t="shared" si="66"/>
        <v>50</v>
      </c>
      <c r="O154" s="19">
        <v>0</v>
      </c>
      <c r="P154" s="19">
        <v>2</v>
      </c>
      <c r="Q154" s="19">
        <v>2</v>
      </c>
      <c r="R154" s="57">
        <f t="shared" si="67"/>
        <v>50</v>
      </c>
      <c r="S154" s="101">
        <v>1</v>
      </c>
      <c r="T154" s="58">
        <f t="shared" si="68"/>
        <v>20</v>
      </c>
      <c r="U154" s="27"/>
      <c r="V154" s="28"/>
      <c r="W154" s="27"/>
      <c r="X154" s="27"/>
    </row>
    <row r="155" spans="1:24">
      <c r="A155" s="25"/>
      <c r="B155" s="25"/>
      <c r="C155" s="25"/>
      <c r="D155" s="110" t="s">
        <v>15</v>
      </c>
      <c r="E155" s="18">
        <v>103</v>
      </c>
      <c r="F155" s="19">
        <v>63</v>
      </c>
      <c r="G155" s="56">
        <f t="shared" si="63"/>
        <v>62.376237623762378</v>
      </c>
      <c r="H155" s="19">
        <v>38</v>
      </c>
      <c r="I155" s="57">
        <f t="shared" si="64"/>
        <v>37.623762376237622</v>
      </c>
      <c r="J155" s="92">
        <v>2</v>
      </c>
      <c r="K155" s="58">
        <f t="shared" si="65"/>
        <v>1.941747572815534</v>
      </c>
      <c r="L155" s="18">
        <v>176</v>
      </c>
      <c r="M155" s="19">
        <v>42</v>
      </c>
      <c r="N155" s="56">
        <f t="shared" si="66"/>
        <v>27.096774193548388</v>
      </c>
      <c r="O155" s="19">
        <v>37</v>
      </c>
      <c r="P155" s="19">
        <v>76</v>
      </c>
      <c r="Q155" s="19">
        <v>113</v>
      </c>
      <c r="R155" s="57">
        <f t="shared" si="67"/>
        <v>72.903225806451616</v>
      </c>
      <c r="S155" s="101">
        <v>21</v>
      </c>
      <c r="T155" s="58">
        <f t="shared" si="68"/>
        <v>11.931818181818182</v>
      </c>
      <c r="U155" s="27"/>
      <c r="V155" s="28"/>
      <c r="W155" s="27"/>
      <c r="X155" s="27"/>
    </row>
    <row r="156" spans="1:24" s="65" customFormat="1">
      <c r="A156" s="125" t="s">
        <v>13</v>
      </c>
      <c r="B156" s="125"/>
      <c r="C156" s="125"/>
      <c r="D156" s="125"/>
      <c r="E156" s="59">
        <f t="shared" ref="E156:T156" si="69">SUM(E151:E155)</f>
        <v>107</v>
      </c>
      <c r="F156" s="60">
        <f t="shared" si="69"/>
        <v>65</v>
      </c>
      <c r="G156" s="61">
        <f t="shared" si="69"/>
        <v>195.70957095709571</v>
      </c>
      <c r="H156" s="60">
        <f t="shared" si="69"/>
        <v>40</v>
      </c>
      <c r="I156" s="61">
        <f t="shared" si="69"/>
        <v>104.29042904290429</v>
      </c>
      <c r="J156" s="60">
        <f t="shared" si="69"/>
        <v>2</v>
      </c>
      <c r="K156" s="62">
        <f t="shared" si="69"/>
        <v>1.941747572815534</v>
      </c>
      <c r="L156" s="59">
        <f t="shared" si="69"/>
        <v>186</v>
      </c>
      <c r="M156" s="60">
        <f t="shared" si="69"/>
        <v>47</v>
      </c>
      <c r="N156" s="61">
        <f t="shared" si="69"/>
        <v>137.09677419354838</v>
      </c>
      <c r="O156" s="60">
        <f t="shared" si="69"/>
        <v>39</v>
      </c>
      <c r="P156" s="60">
        <f t="shared" si="69"/>
        <v>78</v>
      </c>
      <c r="Q156" s="60">
        <f t="shared" si="69"/>
        <v>117</v>
      </c>
      <c r="R156" s="61">
        <f t="shared" si="69"/>
        <v>162.90322580645162</v>
      </c>
      <c r="S156" s="60">
        <f t="shared" si="69"/>
        <v>22</v>
      </c>
      <c r="T156" s="62">
        <f t="shared" si="69"/>
        <v>31.93181818181818</v>
      </c>
      <c r="U156" s="63"/>
      <c r="V156" s="64"/>
      <c r="W156" s="63"/>
      <c r="X156" s="63"/>
    </row>
    <row r="157" spans="1:24" s="72" customFormat="1" ht="15.75" thickBot="1">
      <c r="A157" s="126" t="s">
        <v>14</v>
      </c>
      <c r="B157" s="126"/>
      <c r="C157" s="126"/>
      <c r="D157" s="126"/>
      <c r="E157" s="66">
        <f>SUM(E156)</f>
        <v>107</v>
      </c>
      <c r="F157" s="67">
        <f>F156</f>
        <v>65</v>
      </c>
      <c r="G157" s="68">
        <f>IF(F157&gt;0,(F157*100/(E157-J157)),0)</f>
        <v>61.904761904761905</v>
      </c>
      <c r="H157" s="67">
        <f>H156</f>
        <v>40</v>
      </c>
      <c r="I157" s="69">
        <f>IF(H157&gt;0,(H157*100/(E157-J157)),0)</f>
        <v>38.095238095238095</v>
      </c>
      <c r="J157" s="100">
        <f>J156</f>
        <v>2</v>
      </c>
      <c r="K157" s="71">
        <f>IF(J157&gt;0,(J157*100/E157),0)</f>
        <v>1.8691588785046729</v>
      </c>
      <c r="L157" s="66">
        <f>L156</f>
        <v>186</v>
      </c>
      <c r="M157" s="67">
        <f>M156</f>
        <v>47</v>
      </c>
      <c r="N157" s="68">
        <f>IF(M157&gt;0,(M157*100/(L157-S157)),0)</f>
        <v>28.658536585365855</v>
      </c>
      <c r="O157" s="67">
        <f>O156</f>
        <v>39</v>
      </c>
      <c r="P157" s="67">
        <f>P156</f>
        <v>78</v>
      </c>
      <c r="Q157" s="67">
        <f>Q156</f>
        <v>117</v>
      </c>
      <c r="R157" s="69">
        <f>IF(Q157&gt;0,(Q157*100/(L157-S157)),0)</f>
        <v>71.341463414634148</v>
      </c>
      <c r="S157" s="100">
        <f>S156</f>
        <v>22</v>
      </c>
      <c r="T157" s="71">
        <f>IF(S157&gt;0,(S157*100/L157),0)</f>
        <v>11.827956989247312</v>
      </c>
      <c r="V157" s="73"/>
    </row>
    <row r="158" spans="1:24">
      <c r="A158" s="27"/>
      <c r="B158" s="75"/>
      <c r="C158" s="75"/>
      <c r="D158" s="75"/>
      <c r="E158" s="45"/>
      <c r="F158" s="45"/>
      <c r="G158" s="46"/>
      <c r="H158" s="47"/>
      <c r="I158" s="47"/>
      <c r="J158" s="47"/>
      <c r="K158" s="46"/>
      <c r="L158" s="45"/>
      <c r="M158" s="45"/>
      <c r="N158" s="46"/>
      <c r="O158" s="47"/>
      <c r="P158" s="48"/>
      <c r="Q158" s="48"/>
      <c r="R158" s="47"/>
      <c r="S158" s="47"/>
      <c r="T158" s="46"/>
      <c r="U158" s="27"/>
      <c r="V158" s="28"/>
      <c r="W158" s="27"/>
      <c r="X158" s="27"/>
    </row>
    <row r="159" spans="1:24">
      <c r="A159" s="27"/>
      <c r="B159" s="75"/>
      <c r="C159" s="75"/>
      <c r="D159" s="75"/>
      <c r="E159" s="45"/>
      <c r="F159" s="45"/>
      <c r="G159" s="46"/>
      <c r="H159" s="45"/>
      <c r="I159" s="46"/>
      <c r="J159" s="45"/>
      <c r="K159" s="46"/>
      <c r="L159" s="45"/>
      <c r="M159" s="45"/>
      <c r="N159" s="46"/>
      <c r="O159" s="45"/>
      <c r="P159" s="45"/>
      <c r="Q159" s="45"/>
      <c r="R159" s="46"/>
      <c r="S159" s="45"/>
      <c r="T159" s="46"/>
      <c r="U159" s="27"/>
      <c r="V159" s="28"/>
      <c r="W159" s="27"/>
      <c r="X159" s="27"/>
    </row>
    <row r="160" spans="1:24" s="1" customFormat="1" ht="18.75">
      <c r="A160" s="137" t="s">
        <v>88</v>
      </c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V160" s="2"/>
    </row>
    <row r="161" spans="1:24" s="1" customFormat="1" ht="18.75">
      <c r="A161" s="137" t="s">
        <v>39</v>
      </c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V161" s="2"/>
    </row>
    <row r="162" spans="1:24" s="140" customFormat="1" ht="15.75" thickBot="1">
      <c r="A162" s="138"/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</row>
    <row r="163" spans="1:24">
      <c r="A163" s="123" t="s">
        <v>0</v>
      </c>
      <c r="B163" s="123"/>
      <c r="C163" s="141" t="s">
        <v>26</v>
      </c>
      <c r="D163" s="142"/>
      <c r="E163" s="147" t="s">
        <v>1</v>
      </c>
      <c r="F163" s="148"/>
      <c r="G163" s="148"/>
      <c r="H163" s="148"/>
      <c r="I163" s="148"/>
      <c r="J163" s="148"/>
      <c r="K163" s="149"/>
      <c r="L163" s="147" t="s">
        <v>2</v>
      </c>
      <c r="M163" s="148"/>
      <c r="N163" s="148"/>
      <c r="O163" s="148"/>
      <c r="P163" s="148"/>
      <c r="Q163" s="148"/>
      <c r="R163" s="148"/>
      <c r="S163" s="148"/>
      <c r="T163" s="149"/>
    </row>
    <row r="164" spans="1:24">
      <c r="A164" s="150" t="s">
        <v>3</v>
      </c>
      <c r="B164" s="150" t="s">
        <v>4</v>
      </c>
      <c r="C164" s="143"/>
      <c r="D164" s="144"/>
      <c r="E164" s="151" t="s">
        <v>5</v>
      </c>
      <c r="F164" s="153" t="s">
        <v>6</v>
      </c>
      <c r="G164" s="153"/>
      <c r="H164" s="154" t="s">
        <v>7</v>
      </c>
      <c r="I164" s="154"/>
      <c r="J164" s="155" t="s">
        <v>8</v>
      </c>
      <c r="K164" s="156"/>
      <c r="L164" s="151" t="s">
        <v>5</v>
      </c>
      <c r="M164" s="157" t="s">
        <v>6</v>
      </c>
      <c r="N164" s="158"/>
      <c r="O164" s="154" t="s">
        <v>7</v>
      </c>
      <c r="P164" s="154"/>
      <c r="Q164" s="154"/>
      <c r="R164" s="154"/>
      <c r="S164" s="159" t="s">
        <v>8</v>
      </c>
      <c r="T164" s="160"/>
    </row>
    <row r="165" spans="1:24">
      <c r="A165" s="150"/>
      <c r="B165" s="150"/>
      <c r="C165" s="143"/>
      <c r="D165" s="144"/>
      <c r="E165" s="151"/>
      <c r="F165" s="129" t="s">
        <v>9</v>
      </c>
      <c r="G165" s="131" t="s">
        <v>10</v>
      </c>
      <c r="H165" s="129" t="s">
        <v>9</v>
      </c>
      <c r="I165" s="133" t="s">
        <v>10</v>
      </c>
      <c r="J165" s="135" t="s">
        <v>5</v>
      </c>
      <c r="K165" s="127" t="s">
        <v>10</v>
      </c>
      <c r="L165" s="151"/>
      <c r="M165" s="129" t="s">
        <v>9</v>
      </c>
      <c r="N165" s="131" t="s">
        <v>10</v>
      </c>
      <c r="O165" s="123" t="s">
        <v>9</v>
      </c>
      <c r="P165" s="123"/>
      <c r="Q165" s="123"/>
      <c r="R165" s="133" t="s">
        <v>10</v>
      </c>
      <c r="S165" s="135" t="s">
        <v>5</v>
      </c>
      <c r="T165" s="161" t="s">
        <v>10</v>
      </c>
    </row>
    <row r="166" spans="1:24" ht="15.75" thickBot="1">
      <c r="A166" s="150"/>
      <c r="B166" s="150"/>
      <c r="C166" s="145"/>
      <c r="D166" s="146"/>
      <c r="E166" s="152"/>
      <c r="F166" s="130"/>
      <c r="G166" s="132"/>
      <c r="H166" s="130"/>
      <c r="I166" s="134"/>
      <c r="J166" s="136"/>
      <c r="K166" s="128"/>
      <c r="L166" s="152"/>
      <c r="M166" s="130"/>
      <c r="N166" s="132"/>
      <c r="O166" s="5" t="s">
        <v>11</v>
      </c>
      <c r="P166" s="6" t="s">
        <v>12</v>
      </c>
      <c r="Q166" s="6" t="s">
        <v>13</v>
      </c>
      <c r="R166" s="134"/>
      <c r="S166" s="136"/>
      <c r="T166" s="162"/>
    </row>
    <row r="167" spans="1:24" ht="15.75" thickBot="1">
      <c r="A167" s="123"/>
      <c r="B167" s="123"/>
      <c r="C167" s="123"/>
      <c r="D167" s="123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</row>
    <row r="168" spans="1:24" s="16" customFormat="1" ht="14.25" customHeight="1">
      <c r="A168" s="102">
        <v>42552</v>
      </c>
      <c r="B168" s="102">
        <v>42735</v>
      </c>
      <c r="C168" s="7"/>
      <c r="D168" s="110" t="s">
        <v>16</v>
      </c>
      <c r="E168" s="9">
        <v>7</v>
      </c>
      <c r="F168" s="10">
        <v>5</v>
      </c>
      <c r="G168" s="53">
        <f>IF(F168&gt;0,(F168*100/(E168-J168)),0)</f>
        <v>71.428571428571431</v>
      </c>
      <c r="H168" s="10">
        <v>2</v>
      </c>
      <c r="I168" s="54">
        <f>IF(H168&gt;0,(H168*100/(E168-J168)),0)</f>
        <v>28.571428571428573</v>
      </c>
      <c r="J168" s="91">
        <v>0</v>
      </c>
      <c r="K168" s="55">
        <f>IF(J168&gt;0,(J168*100/(E168)),0)</f>
        <v>0</v>
      </c>
      <c r="L168" s="9">
        <v>5</v>
      </c>
      <c r="M168" s="10">
        <v>3</v>
      </c>
      <c r="N168" s="53">
        <f>IF(M168&gt;0,(M168*100/(L168-S168)),0)</f>
        <v>75</v>
      </c>
      <c r="O168" s="10">
        <v>1</v>
      </c>
      <c r="P168" s="10">
        <v>0</v>
      </c>
      <c r="Q168" s="10">
        <v>1</v>
      </c>
      <c r="R168" s="54">
        <f>IF(Q168&gt;0,(Q168*100/(L168-S168)),0)</f>
        <v>25</v>
      </c>
      <c r="S168" s="103">
        <v>1</v>
      </c>
      <c r="T168" s="55">
        <f>IF(S168&gt;0,(S168*100/(L168)),0)</f>
        <v>20</v>
      </c>
      <c r="V168" s="17"/>
    </row>
    <row r="169" spans="1:24" s="16" customFormat="1" ht="14.25" customHeight="1">
      <c r="A169" s="7"/>
      <c r="B169" s="7"/>
      <c r="C169" s="7"/>
      <c r="D169" s="110" t="s">
        <v>17</v>
      </c>
      <c r="E169" s="18">
        <v>1</v>
      </c>
      <c r="F169" s="19">
        <v>1</v>
      </c>
      <c r="G169" s="56">
        <f t="shared" ref="G169:G175" si="70">IF(F169&gt;0,(F169*100/(E169-J169)),0)</f>
        <v>100</v>
      </c>
      <c r="H169" s="19">
        <v>0</v>
      </c>
      <c r="I169" s="57">
        <f t="shared" ref="I169:I175" si="71">IF(H169&gt;0,(H169*100/(E169-J169)),0)</f>
        <v>0</v>
      </c>
      <c r="J169" s="92">
        <v>0</v>
      </c>
      <c r="K169" s="58">
        <f t="shared" ref="K169:K175" si="72">IF(J169&gt;0,(J169*100/(E169)),0)</f>
        <v>0</v>
      </c>
      <c r="L169" s="18">
        <v>4</v>
      </c>
      <c r="M169" s="19">
        <v>2</v>
      </c>
      <c r="N169" s="56">
        <f t="shared" ref="N169:N175" si="73">IF(M169&gt;0,(M169*100/(L169-S169)),0)</f>
        <v>50</v>
      </c>
      <c r="O169" s="19">
        <v>1</v>
      </c>
      <c r="P169" s="19">
        <v>1</v>
      </c>
      <c r="Q169" s="19">
        <v>2</v>
      </c>
      <c r="R169" s="57">
        <f t="shared" ref="R169:R175" si="74">IF(Q169&gt;0,(Q169*100/(L169-S169)),0)</f>
        <v>50</v>
      </c>
      <c r="S169" s="101">
        <v>0</v>
      </c>
      <c r="T169" s="58">
        <f t="shared" ref="T169:T175" si="75">IF(S169&gt;0,(S169*100/(L169)),0)</f>
        <v>0</v>
      </c>
      <c r="V169" s="17"/>
    </row>
    <row r="170" spans="1:24" s="16" customFormat="1" ht="14.25" customHeight="1">
      <c r="A170" s="7"/>
      <c r="B170" s="7"/>
      <c r="C170" s="7"/>
      <c r="D170" s="110" t="s">
        <v>18</v>
      </c>
      <c r="E170" s="18">
        <v>3</v>
      </c>
      <c r="F170" s="19">
        <v>2</v>
      </c>
      <c r="G170" s="56">
        <f t="shared" si="70"/>
        <v>66.666666666666671</v>
      </c>
      <c r="H170" s="19">
        <v>1</v>
      </c>
      <c r="I170" s="57">
        <f t="shared" si="71"/>
        <v>33.333333333333336</v>
      </c>
      <c r="J170" s="92">
        <v>0</v>
      </c>
      <c r="K170" s="58">
        <f t="shared" si="72"/>
        <v>0</v>
      </c>
      <c r="L170" s="18">
        <v>7</v>
      </c>
      <c r="M170" s="19">
        <v>4</v>
      </c>
      <c r="N170" s="56">
        <f t="shared" si="73"/>
        <v>57.142857142857146</v>
      </c>
      <c r="O170" s="19">
        <v>3</v>
      </c>
      <c r="P170" s="19">
        <v>0</v>
      </c>
      <c r="Q170" s="19">
        <v>3</v>
      </c>
      <c r="R170" s="57">
        <f t="shared" si="74"/>
        <v>42.857142857142854</v>
      </c>
      <c r="S170" s="101">
        <v>0</v>
      </c>
      <c r="T170" s="58">
        <f t="shared" si="75"/>
        <v>0</v>
      </c>
      <c r="V170" s="17"/>
    </row>
    <row r="171" spans="1:24">
      <c r="A171" s="25"/>
      <c r="B171" s="25"/>
      <c r="C171" s="25"/>
      <c r="D171" s="110" t="s">
        <v>19</v>
      </c>
      <c r="E171" s="18">
        <v>14</v>
      </c>
      <c r="F171" s="19">
        <v>13</v>
      </c>
      <c r="G171" s="56">
        <f t="shared" si="70"/>
        <v>92.857142857142861</v>
      </c>
      <c r="H171" s="19">
        <v>1</v>
      </c>
      <c r="I171" s="57">
        <f t="shared" si="71"/>
        <v>7.1428571428571432</v>
      </c>
      <c r="J171" s="92">
        <v>0</v>
      </c>
      <c r="K171" s="58">
        <f t="shared" si="72"/>
        <v>0</v>
      </c>
      <c r="L171" s="18">
        <v>58</v>
      </c>
      <c r="M171" s="19">
        <v>19</v>
      </c>
      <c r="N171" s="56">
        <f t="shared" si="73"/>
        <v>34.545454545454547</v>
      </c>
      <c r="O171" s="19">
        <v>34</v>
      </c>
      <c r="P171" s="19">
        <v>2</v>
      </c>
      <c r="Q171" s="19">
        <v>36</v>
      </c>
      <c r="R171" s="57">
        <f t="shared" si="74"/>
        <v>65.454545454545453</v>
      </c>
      <c r="S171" s="101">
        <v>3</v>
      </c>
      <c r="T171" s="58">
        <f t="shared" si="75"/>
        <v>5.1724137931034484</v>
      </c>
      <c r="U171" s="27"/>
      <c r="V171" s="28"/>
      <c r="W171" s="27"/>
      <c r="X171" s="27"/>
    </row>
    <row r="172" spans="1:24">
      <c r="A172" s="25"/>
      <c r="B172" s="25"/>
      <c r="C172" s="25"/>
      <c r="D172" s="110" t="s">
        <v>15</v>
      </c>
      <c r="E172" s="18">
        <v>75</v>
      </c>
      <c r="F172" s="19">
        <v>59</v>
      </c>
      <c r="G172" s="56">
        <f t="shared" si="70"/>
        <v>78.666666666666671</v>
      </c>
      <c r="H172" s="19">
        <v>16</v>
      </c>
      <c r="I172" s="57">
        <f t="shared" si="71"/>
        <v>21.333333333333332</v>
      </c>
      <c r="J172" s="92">
        <v>0</v>
      </c>
      <c r="K172" s="58">
        <f t="shared" si="72"/>
        <v>0</v>
      </c>
      <c r="L172" s="18">
        <v>169</v>
      </c>
      <c r="M172" s="19">
        <v>59</v>
      </c>
      <c r="N172" s="56">
        <f t="shared" si="73"/>
        <v>35.542168674698793</v>
      </c>
      <c r="O172" s="19">
        <v>45</v>
      </c>
      <c r="P172" s="19">
        <v>62</v>
      </c>
      <c r="Q172" s="19">
        <v>107</v>
      </c>
      <c r="R172" s="57">
        <f t="shared" si="74"/>
        <v>64.4578313253012</v>
      </c>
      <c r="S172" s="101">
        <v>3</v>
      </c>
      <c r="T172" s="58">
        <f t="shared" si="75"/>
        <v>1.7751479289940828</v>
      </c>
      <c r="U172" s="27"/>
      <c r="V172" s="28"/>
      <c r="W172" s="27"/>
      <c r="X172" s="27"/>
    </row>
    <row r="173" spans="1:24">
      <c r="A173" s="25"/>
      <c r="B173" s="25"/>
      <c r="C173" s="25"/>
      <c r="D173" s="110" t="s">
        <v>21</v>
      </c>
      <c r="E173" s="18">
        <v>0</v>
      </c>
      <c r="F173" s="19">
        <v>0</v>
      </c>
      <c r="G173" s="56">
        <f t="shared" si="70"/>
        <v>0</v>
      </c>
      <c r="H173" s="19">
        <v>0</v>
      </c>
      <c r="I173" s="57">
        <f t="shared" si="71"/>
        <v>0</v>
      </c>
      <c r="J173" s="92">
        <v>0</v>
      </c>
      <c r="K173" s="58">
        <f t="shared" si="72"/>
        <v>0</v>
      </c>
      <c r="L173" s="18">
        <v>4</v>
      </c>
      <c r="M173" s="19">
        <v>3</v>
      </c>
      <c r="N173" s="56">
        <f t="shared" si="73"/>
        <v>75</v>
      </c>
      <c r="O173" s="19">
        <v>1</v>
      </c>
      <c r="P173" s="19">
        <v>0</v>
      </c>
      <c r="Q173" s="19">
        <v>1</v>
      </c>
      <c r="R173" s="57">
        <f t="shared" si="74"/>
        <v>25</v>
      </c>
      <c r="S173" s="101">
        <v>0</v>
      </c>
      <c r="T173" s="58">
        <f t="shared" si="75"/>
        <v>0</v>
      </c>
      <c r="U173" s="27"/>
      <c r="V173" s="28"/>
      <c r="W173" s="27"/>
      <c r="X173" s="27"/>
    </row>
    <row r="174" spans="1:24">
      <c r="A174" s="25"/>
      <c r="B174" s="25"/>
      <c r="C174" s="25"/>
      <c r="D174" s="110" t="s">
        <v>22</v>
      </c>
      <c r="E174" s="18">
        <v>0</v>
      </c>
      <c r="F174" s="19">
        <v>0</v>
      </c>
      <c r="G174" s="56">
        <f t="shared" si="70"/>
        <v>0</v>
      </c>
      <c r="H174" s="19">
        <v>0</v>
      </c>
      <c r="I174" s="57">
        <f t="shared" si="71"/>
        <v>0</v>
      </c>
      <c r="J174" s="92">
        <v>0</v>
      </c>
      <c r="K174" s="58">
        <f t="shared" si="72"/>
        <v>0</v>
      </c>
      <c r="L174" s="18">
        <v>0</v>
      </c>
      <c r="M174" s="19">
        <v>0</v>
      </c>
      <c r="N174" s="56">
        <f t="shared" si="73"/>
        <v>0</v>
      </c>
      <c r="O174" s="19">
        <v>0</v>
      </c>
      <c r="P174" s="19">
        <v>0</v>
      </c>
      <c r="Q174" s="19">
        <v>0</v>
      </c>
      <c r="R174" s="57">
        <f t="shared" si="74"/>
        <v>0</v>
      </c>
      <c r="S174" s="101">
        <v>0</v>
      </c>
      <c r="T174" s="58">
        <f t="shared" si="75"/>
        <v>0</v>
      </c>
      <c r="U174" s="27"/>
      <c r="V174" s="28"/>
      <c r="W174" s="27"/>
      <c r="X174" s="27"/>
    </row>
    <row r="175" spans="1:24">
      <c r="A175" s="25"/>
      <c r="B175" s="25"/>
      <c r="C175" s="25"/>
      <c r="D175" s="110" t="s">
        <v>23</v>
      </c>
      <c r="E175" s="18">
        <v>0</v>
      </c>
      <c r="F175" s="19">
        <v>0</v>
      </c>
      <c r="G175" s="56">
        <f t="shared" si="70"/>
        <v>0</v>
      </c>
      <c r="H175" s="19">
        <v>0</v>
      </c>
      <c r="I175" s="57">
        <f t="shared" si="71"/>
        <v>0</v>
      </c>
      <c r="J175" s="92">
        <v>0</v>
      </c>
      <c r="K175" s="58">
        <f t="shared" si="72"/>
        <v>0</v>
      </c>
      <c r="L175" s="18">
        <v>0</v>
      </c>
      <c r="M175" s="19">
        <v>0</v>
      </c>
      <c r="N175" s="56">
        <f t="shared" si="73"/>
        <v>0</v>
      </c>
      <c r="O175" s="19">
        <v>0</v>
      </c>
      <c r="P175" s="19">
        <v>0</v>
      </c>
      <c r="Q175" s="19">
        <v>0</v>
      </c>
      <c r="R175" s="57">
        <f t="shared" si="74"/>
        <v>0</v>
      </c>
      <c r="S175" s="101">
        <v>0</v>
      </c>
      <c r="T175" s="58">
        <f t="shared" si="75"/>
        <v>0</v>
      </c>
      <c r="U175" s="27"/>
      <c r="V175" s="28"/>
      <c r="W175" s="27"/>
      <c r="X175" s="27"/>
    </row>
    <row r="176" spans="1:24" s="65" customFormat="1">
      <c r="A176" s="125" t="s">
        <v>13</v>
      </c>
      <c r="B176" s="125"/>
      <c r="C176" s="125"/>
      <c r="D176" s="125"/>
      <c r="E176" s="59">
        <f t="shared" ref="E176:T176" si="76">SUM(E168:E175)</f>
        <v>100</v>
      </c>
      <c r="F176" s="60">
        <f t="shared" si="76"/>
        <v>80</v>
      </c>
      <c r="G176" s="61">
        <f t="shared" si="76"/>
        <v>409.61904761904765</v>
      </c>
      <c r="H176" s="60">
        <f t="shared" si="76"/>
        <v>20</v>
      </c>
      <c r="I176" s="61">
        <f t="shared" si="76"/>
        <v>90.38095238095238</v>
      </c>
      <c r="J176" s="60">
        <f t="shared" si="76"/>
        <v>0</v>
      </c>
      <c r="K176" s="62">
        <f t="shared" si="76"/>
        <v>0</v>
      </c>
      <c r="L176" s="59">
        <f t="shared" si="76"/>
        <v>247</v>
      </c>
      <c r="M176" s="60">
        <f t="shared" si="76"/>
        <v>90</v>
      </c>
      <c r="N176" s="61">
        <f t="shared" si="76"/>
        <v>327.23048036301043</v>
      </c>
      <c r="O176" s="60">
        <f t="shared" si="76"/>
        <v>85</v>
      </c>
      <c r="P176" s="60">
        <f t="shared" si="76"/>
        <v>65</v>
      </c>
      <c r="Q176" s="60">
        <f t="shared" si="76"/>
        <v>150</v>
      </c>
      <c r="R176" s="61">
        <f t="shared" si="76"/>
        <v>272.76951963698951</v>
      </c>
      <c r="S176" s="60">
        <f t="shared" si="76"/>
        <v>7</v>
      </c>
      <c r="T176" s="62">
        <f t="shared" si="76"/>
        <v>26.947561722097532</v>
      </c>
      <c r="U176" s="63"/>
      <c r="V176" s="64"/>
      <c r="W176" s="63"/>
      <c r="X176" s="63"/>
    </row>
    <row r="177" spans="1:24" s="72" customFormat="1" ht="15.75" thickBot="1">
      <c r="A177" s="126" t="s">
        <v>14</v>
      </c>
      <c r="B177" s="126"/>
      <c r="C177" s="126"/>
      <c r="D177" s="126"/>
      <c r="E177" s="66">
        <f>SUM(E176)</f>
        <v>100</v>
      </c>
      <c r="F177" s="67">
        <f>F176</f>
        <v>80</v>
      </c>
      <c r="G177" s="68">
        <f>IF(F177&gt;0,(F177*100/(E177-J177)),0)</f>
        <v>80</v>
      </c>
      <c r="H177" s="67">
        <f>H176</f>
        <v>20</v>
      </c>
      <c r="I177" s="69">
        <f>IF(H177&gt;0,(H177*100/(E177-J177)),0)</f>
        <v>20</v>
      </c>
      <c r="J177" s="100">
        <f>J176</f>
        <v>0</v>
      </c>
      <c r="K177" s="71">
        <f>IF(J177&gt;0,(J177*100/E177),0)</f>
        <v>0</v>
      </c>
      <c r="L177" s="66">
        <f>L176</f>
        <v>247</v>
      </c>
      <c r="M177" s="67">
        <f>M176</f>
        <v>90</v>
      </c>
      <c r="N177" s="68">
        <f>IF(M177&gt;0,(M177*100/(L177-S177)),0)</f>
        <v>37.5</v>
      </c>
      <c r="O177" s="67">
        <f>O176</f>
        <v>85</v>
      </c>
      <c r="P177" s="67">
        <f>P176</f>
        <v>65</v>
      </c>
      <c r="Q177" s="67">
        <f>Q176</f>
        <v>150</v>
      </c>
      <c r="R177" s="69">
        <f>IF(Q177&gt;0,(Q177*100/(L177-S177)),0)</f>
        <v>62.5</v>
      </c>
      <c r="S177" s="100">
        <f>S176</f>
        <v>7</v>
      </c>
      <c r="T177" s="71">
        <f>IF(S177&gt;0,(S177*100/L177),0)</f>
        <v>2.834008097165992</v>
      </c>
      <c r="V177" s="73"/>
    </row>
    <row r="180" spans="1:24" s="1" customFormat="1" ht="18.75">
      <c r="A180" s="137" t="s">
        <v>89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V180" s="2"/>
    </row>
    <row r="181" spans="1:24" s="1" customFormat="1" ht="18.75">
      <c r="A181" s="137" t="s">
        <v>40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V181" s="2"/>
    </row>
    <row r="182" spans="1:24" s="140" customFormat="1" ht="15.75" thickBot="1">
      <c r="A182" s="138"/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</row>
    <row r="183" spans="1:24">
      <c r="A183" s="123" t="s">
        <v>0</v>
      </c>
      <c r="B183" s="123"/>
      <c r="C183" s="141" t="s">
        <v>26</v>
      </c>
      <c r="D183" s="163"/>
      <c r="E183" s="147" t="s">
        <v>1</v>
      </c>
      <c r="F183" s="148"/>
      <c r="G183" s="148"/>
      <c r="H183" s="148"/>
      <c r="I183" s="148"/>
      <c r="J183" s="148"/>
      <c r="K183" s="149"/>
      <c r="L183" s="147" t="s">
        <v>2</v>
      </c>
      <c r="M183" s="148"/>
      <c r="N183" s="148"/>
      <c r="O183" s="148"/>
      <c r="P183" s="148"/>
      <c r="Q183" s="148"/>
      <c r="R183" s="148"/>
      <c r="S183" s="148"/>
      <c r="T183" s="149"/>
    </row>
    <row r="184" spans="1:24">
      <c r="A184" s="150" t="s">
        <v>3</v>
      </c>
      <c r="B184" s="150" t="s">
        <v>4</v>
      </c>
      <c r="C184" s="164"/>
      <c r="D184" s="165"/>
      <c r="E184" s="151" t="s">
        <v>5</v>
      </c>
      <c r="F184" s="153" t="s">
        <v>6</v>
      </c>
      <c r="G184" s="153"/>
      <c r="H184" s="154" t="s">
        <v>7</v>
      </c>
      <c r="I184" s="154"/>
      <c r="J184" s="155" t="s">
        <v>8</v>
      </c>
      <c r="K184" s="156"/>
      <c r="L184" s="151" t="s">
        <v>5</v>
      </c>
      <c r="M184" s="157" t="s">
        <v>6</v>
      </c>
      <c r="N184" s="158"/>
      <c r="O184" s="154" t="s">
        <v>7</v>
      </c>
      <c r="P184" s="154"/>
      <c r="Q184" s="154"/>
      <c r="R184" s="154"/>
      <c r="S184" s="159" t="s">
        <v>8</v>
      </c>
      <c r="T184" s="160"/>
    </row>
    <row r="185" spans="1:24">
      <c r="A185" s="150"/>
      <c r="B185" s="150"/>
      <c r="C185" s="164"/>
      <c r="D185" s="165"/>
      <c r="E185" s="151"/>
      <c r="F185" s="129" t="s">
        <v>9</v>
      </c>
      <c r="G185" s="131" t="s">
        <v>10</v>
      </c>
      <c r="H185" s="129" t="s">
        <v>9</v>
      </c>
      <c r="I185" s="133" t="s">
        <v>10</v>
      </c>
      <c r="J185" s="135" t="s">
        <v>5</v>
      </c>
      <c r="K185" s="127" t="s">
        <v>10</v>
      </c>
      <c r="L185" s="151"/>
      <c r="M185" s="129" t="s">
        <v>9</v>
      </c>
      <c r="N185" s="131" t="s">
        <v>10</v>
      </c>
      <c r="O185" s="123" t="s">
        <v>9</v>
      </c>
      <c r="P185" s="123"/>
      <c r="Q185" s="123"/>
      <c r="R185" s="133" t="s">
        <v>10</v>
      </c>
      <c r="S185" s="135" t="s">
        <v>5</v>
      </c>
      <c r="T185" s="161" t="s">
        <v>10</v>
      </c>
    </row>
    <row r="186" spans="1:24" ht="15.75" thickBot="1">
      <c r="A186" s="150"/>
      <c r="B186" s="150"/>
      <c r="C186" s="166"/>
      <c r="D186" s="167"/>
      <c r="E186" s="152"/>
      <c r="F186" s="130"/>
      <c r="G186" s="132"/>
      <c r="H186" s="130"/>
      <c r="I186" s="134"/>
      <c r="J186" s="136"/>
      <c r="K186" s="128"/>
      <c r="L186" s="152"/>
      <c r="M186" s="130"/>
      <c r="N186" s="132"/>
      <c r="O186" s="5" t="s">
        <v>11</v>
      </c>
      <c r="P186" s="6" t="s">
        <v>12</v>
      </c>
      <c r="Q186" s="6" t="s">
        <v>13</v>
      </c>
      <c r="R186" s="134"/>
      <c r="S186" s="136"/>
      <c r="T186" s="162"/>
    </row>
    <row r="187" spans="1:24">
      <c r="A187" s="123"/>
      <c r="B187" s="123"/>
      <c r="C187" s="123"/>
      <c r="D187" s="123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</row>
    <row r="188" spans="1:24" s="16" customFormat="1" ht="14.25" customHeight="1">
      <c r="A188" s="102">
        <v>42552</v>
      </c>
      <c r="B188" s="102">
        <v>42735</v>
      </c>
      <c r="C188" s="7"/>
      <c r="D188" s="110" t="s">
        <v>17</v>
      </c>
      <c r="E188" s="18">
        <v>0</v>
      </c>
      <c r="F188" s="19">
        <v>0</v>
      </c>
      <c r="G188" s="56">
        <f t="shared" ref="G188:G193" si="77">IF(F188&gt;0,(F188*100/(E188-J188)),0)</f>
        <v>0</v>
      </c>
      <c r="H188" s="19">
        <v>0</v>
      </c>
      <c r="I188" s="57">
        <f t="shared" ref="I188:I193" si="78">IF(H188&gt;0,(H188*100/(E188-J188)),0)</f>
        <v>0</v>
      </c>
      <c r="J188" s="92">
        <v>0</v>
      </c>
      <c r="K188" s="58">
        <f t="shared" ref="K188:K193" si="79">IF(J188&gt;0,(J188*100/(E188)),0)</f>
        <v>0</v>
      </c>
      <c r="L188" s="18">
        <v>0</v>
      </c>
      <c r="M188" s="19">
        <v>0</v>
      </c>
      <c r="N188" s="56">
        <f t="shared" ref="N188:N193" si="80">IF(M188&gt;0,(M188*100/(L188-S188)),0)</f>
        <v>0</v>
      </c>
      <c r="O188" s="19">
        <v>0</v>
      </c>
      <c r="P188" s="19">
        <v>0</v>
      </c>
      <c r="Q188" s="19">
        <v>0</v>
      </c>
      <c r="R188" s="57">
        <f t="shared" ref="R188:R193" si="81">IF(Q188&gt;0,(Q188*100/(L188-S188)),0)</f>
        <v>0</v>
      </c>
      <c r="S188" s="101">
        <v>0</v>
      </c>
      <c r="T188" s="58">
        <f t="shared" ref="T188:T193" si="82">IF(S188&gt;0,(S188*100/(L188)),0)</f>
        <v>0</v>
      </c>
      <c r="V188" s="17"/>
    </row>
    <row r="189" spans="1:24">
      <c r="A189" s="25"/>
      <c r="B189" s="25"/>
      <c r="C189" s="25"/>
      <c r="D189" s="110" t="s">
        <v>19</v>
      </c>
      <c r="E189" s="18">
        <v>0</v>
      </c>
      <c r="F189" s="19">
        <v>0</v>
      </c>
      <c r="G189" s="56">
        <f t="shared" si="77"/>
        <v>0</v>
      </c>
      <c r="H189" s="19">
        <v>0</v>
      </c>
      <c r="I189" s="57">
        <f t="shared" si="78"/>
        <v>0</v>
      </c>
      <c r="J189" s="92">
        <v>0</v>
      </c>
      <c r="K189" s="58">
        <f t="shared" si="79"/>
        <v>0</v>
      </c>
      <c r="L189" s="18">
        <v>0</v>
      </c>
      <c r="M189" s="19">
        <v>0</v>
      </c>
      <c r="N189" s="56">
        <f t="shared" si="80"/>
        <v>0</v>
      </c>
      <c r="O189" s="19">
        <v>0</v>
      </c>
      <c r="P189" s="19">
        <v>0</v>
      </c>
      <c r="Q189" s="19">
        <v>0</v>
      </c>
      <c r="R189" s="57">
        <f t="shared" si="81"/>
        <v>0</v>
      </c>
      <c r="S189" s="101">
        <v>0</v>
      </c>
      <c r="T189" s="58">
        <f t="shared" si="82"/>
        <v>0</v>
      </c>
      <c r="U189" s="27"/>
      <c r="V189" s="28"/>
      <c r="W189" s="27"/>
      <c r="X189" s="27"/>
    </row>
    <row r="190" spans="1:24">
      <c r="A190" s="25"/>
      <c r="B190" s="25"/>
      <c r="C190" s="25"/>
      <c r="D190" s="110" t="s">
        <v>15</v>
      </c>
      <c r="E190" s="18">
        <v>173</v>
      </c>
      <c r="F190" s="19">
        <v>116</v>
      </c>
      <c r="G190" s="56">
        <f t="shared" si="77"/>
        <v>68.639053254437869</v>
      </c>
      <c r="H190" s="19">
        <v>53</v>
      </c>
      <c r="I190" s="57">
        <f t="shared" si="78"/>
        <v>31.360946745562131</v>
      </c>
      <c r="J190" s="92">
        <v>4</v>
      </c>
      <c r="K190" s="58">
        <f t="shared" si="79"/>
        <v>2.3121387283236996</v>
      </c>
      <c r="L190" s="18">
        <v>355</v>
      </c>
      <c r="M190" s="19">
        <v>87</v>
      </c>
      <c r="N190" s="56">
        <f t="shared" si="80"/>
        <v>26.126126126126128</v>
      </c>
      <c r="O190" s="19">
        <v>112</v>
      </c>
      <c r="P190" s="19">
        <v>134</v>
      </c>
      <c r="Q190" s="19">
        <v>246</v>
      </c>
      <c r="R190" s="57">
        <f t="shared" si="81"/>
        <v>73.873873873873876</v>
      </c>
      <c r="S190" s="101">
        <v>22</v>
      </c>
      <c r="T190" s="58">
        <f t="shared" si="82"/>
        <v>6.197183098591549</v>
      </c>
      <c r="U190" s="27"/>
      <c r="V190" s="28"/>
      <c r="W190" s="27"/>
      <c r="X190" s="27"/>
    </row>
    <row r="191" spans="1:24">
      <c r="A191" s="25"/>
      <c r="B191" s="25"/>
      <c r="C191" s="25"/>
      <c r="D191" s="110" t="s">
        <v>21</v>
      </c>
      <c r="E191" s="18">
        <v>0</v>
      </c>
      <c r="F191" s="19">
        <v>0</v>
      </c>
      <c r="G191" s="56">
        <f t="shared" si="77"/>
        <v>0</v>
      </c>
      <c r="H191" s="19">
        <v>0</v>
      </c>
      <c r="I191" s="57">
        <f t="shared" si="78"/>
        <v>0</v>
      </c>
      <c r="J191" s="92">
        <v>0</v>
      </c>
      <c r="K191" s="58">
        <f t="shared" si="79"/>
        <v>0</v>
      </c>
      <c r="L191" s="18">
        <v>31</v>
      </c>
      <c r="M191" s="19">
        <v>18</v>
      </c>
      <c r="N191" s="56">
        <f t="shared" si="80"/>
        <v>58.064516129032256</v>
      </c>
      <c r="O191" s="19">
        <v>11</v>
      </c>
      <c r="P191" s="19">
        <v>2</v>
      </c>
      <c r="Q191" s="19">
        <v>13</v>
      </c>
      <c r="R191" s="57">
        <f t="shared" si="81"/>
        <v>41.935483870967744</v>
      </c>
      <c r="S191" s="101">
        <v>0</v>
      </c>
      <c r="T191" s="58">
        <f t="shared" si="82"/>
        <v>0</v>
      </c>
      <c r="U191" s="27"/>
      <c r="V191" s="28"/>
      <c r="W191" s="27"/>
      <c r="X191" s="27"/>
    </row>
    <row r="192" spans="1:24">
      <c r="A192" s="25"/>
      <c r="B192" s="25"/>
      <c r="C192" s="25"/>
      <c r="D192" s="110" t="s">
        <v>22</v>
      </c>
      <c r="E192" s="18">
        <v>45</v>
      </c>
      <c r="F192" s="19">
        <v>30</v>
      </c>
      <c r="G192" s="56">
        <f t="shared" si="77"/>
        <v>68.181818181818187</v>
      </c>
      <c r="H192" s="19">
        <v>14</v>
      </c>
      <c r="I192" s="57">
        <f t="shared" si="78"/>
        <v>31.818181818181817</v>
      </c>
      <c r="J192" s="92">
        <v>1</v>
      </c>
      <c r="K192" s="58">
        <f t="shared" si="79"/>
        <v>2.2222222222222223</v>
      </c>
      <c r="L192" s="18">
        <v>47</v>
      </c>
      <c r="M192" s="19">
        <v>31</v>
      </c>
      <c r="N192" s="56">
        <f t="shared" si="80"/>
        <v>67.391304347826093</v>
      </c>
      <c r="O192" s="19">
        <v>12</v>
      </c>
      <c r="P192" s="19">
        <v>3</v>
      </c>
      <c r="Q192" s="19">
        <v>15</v>
      </c>
      <c r="R192" s="57">
        <f t="shared" si="81"/>
        <v>32.608695652173914</v>
      </c>
      <c r="S192" s="101">
        <v>1</v>
      </c>
      <c r="T192" s="58">
        <f t="shared" si="82"/>
        <v>2.1276595744680851</v>
      </c>
      <c r="U192" s="27"/>
      <c r="V192" s="28"/>
      <c r="W192" s="27"/>
      <c r="X192" s="27"/>
    </row>
    <row r="193" spans="1:24">
      <c r="A193" s="25"/>
      <c r="B193" s="25"/>
      <c r="C193" s="25"/>
      <c r="D193" s="110" t="s">
        <v>23</v>
      </c>
      <c r="E193" s="18">
        <v>0</v>
      </c>
      <c r="F193" s="19">
        <v>0</v>
      </c>
      <c r="G193" s="56">
        <f t="shared" si="77"/>
        <v>0</v>
      </c>
      <c r="H193" s="19">
        <v>0</v>
      </c>
      <c r="I193" s="57">
        <f t="shared" si="78"/>
        <v>0</v>
      </c>
      <c r="J193" s="92">
        <v>0</v>
      </c>
      <c r="K193" s="58">
        <f t="shared" si="79"/>
        <v>0</v>
      </c>
      <c r="L193" s="18">
        <v>28</v>
      </c>
      <c r="M193" s="19">
        <v>19</v>
      </c>
      <c r="N193" s="56">
        <f t="shared" si="80"/>
        <v>70.370370370370367</v>
      </c>
      <c r="O193" s="19">
        <v>4</v>
      </c>
      <c r="P193" s="19">
        <v>4</v>
      </c>
      <c r="Q193" s="19">
        <v>8</v>
      </c>
      <c r="R193" s="57">
        <f t="shared" si="81"/>
        <v>29.62962962962963</v>
      </c>
      <c r="S193" s="101">
        <v>1</v>
      </c>
      <c r="T193" s="58">
        <f t="shared" si="82"/>
        <v>3.5714285714285716</v>
      </c>
      <c r="U193" s="27"/>
      <c r="V193" s="28"/>
      <c r="W193" s="27"/>
      <c r="X193" s="27"/>
    </row>
    <row r="194" spans="1:24" s="65" customFormat="1">
      <c r="A194" s="125" t="s">
        <v>13</v>
      </c>
      <c r="B194" s="125"/>
      <c r="C194" s="125"/>
      <c r="D194" s="125"/>
      <c r="E194" s="59">
        <f t="shared" ref="E194:T194" si="83">SUM(E188:E193)</f>
        <v>218</v>
      </c>
      <c r="F194" s="60">
        <f t="shared" si="83"/>
        <v>146</v>
      </c>
      <c r="G194" s="61">
        <f t="shared" si="83"/>
        <v>136.82087143625606</v>
      </c>
      <c r="H194" s="60">
        <f t="shared" si="83"/>
        <v>67</v>
      </c>
      <c r="I194" s="61">
        <f t="shared" si="83"/>
        <v>63.179128563743944</v>
      </c>
      <c r="J194" s="60">
        <f t="shared" si="83"/>
        <v>5</v>
      </c>
      <c r="K194" s="62">
        <f t="shared" si="83"/>
        <v>4.5343609505459224</v>
      </c>
      <c r="L194" s="59">
        <f t="shared" si="83"/>
        <v>461</v>
      </c>
      <c r="M194" s="60">
        <f t="shared" si="83"/>
        <v>155</v>
      </c>
      <c r="N194" s="61">
        <f t="shared" si="83"/>
        <v>221.95231697335487</v>
      </c>
      <c r="O194" s="60">
        <f t="shared" si="83"/>
        <v>139</v>
      </c>
      <c r="P194" s="60">
        <f t="shared" si="83"/>
        <v>143</v>
      </c>
      <c r="Q194" s="60">
        <f t="shared" si="83"/>
        <v>282</v>
      </c>
      <c r="R194" s="61">
        <f t="shared" si="83"/>
        <v>178.04768302664516</v>
      </c>
      <c r="S194" s="60">
        <f t="shared" si="83"/>
        <v>24</v>
      </c>
      <c r="T194" s="62">
        <f t="shared" si="83"/>
        <v>11.896271244488206</v>
      </c>
      <c r="U194" s="63"/>
      <c r="V194" s="64"/>
      <c r="W194" s="63"/>
      <c r="X194" s="63"/>
    </row>
    <row r="195" spans="1:24" s="72" customFormat="1" ht="15.75" thickBot="1">
      <c r="A195" s="126" t="s">
        <v>14</v>
      </c>
      <c r="B195" s="126"/>
      <c r="C195" s="126"/>
      <c r="D195" s="126"/>
      <c r="E195" s="66">
        <f>SUM(E194)</f>
        <v>218</v>
      </c>
      <c r="F195" s="67">
        <f>F194</f>
        <v>146</v>
      </c>
      <c r="G195" s="68">
        <f>IF(F195&gt;0,(F195*100/(E195-J195)),0)</f>
        <v>68.544600938967136</v>
      </c>
      <c r="H195" s="67">
        <f>H194</f>
        <v>67</v>
      </c>
      <c r="I195" s="69">
        <f>IF(H195&gt;0,(H195*100/(E195-J195)),0)</f>
        <v>31.455399061032864</v>
      </c>
      <c r="J195" s="100">
        <f>J194</f>
        <v>5</v>
      </c>
      <c r="K195" s="71">
        <f>IF(J195&gt;0,(J195*100/E195),0)</f>
        <v>2.2935779816513762</v>
      </c>
      <c r="L195" s="66">
        <f>L194</f>
        <v>461</v>
      </c>
      <c r="M195" s="67">
        <f>M194</f>
        <v>155</v>
      </c>
      <c r="N195" s="68">
        <f>IF(M195&gt;0,(M195*100/(L195-S195)),0)</f>
        <v>35.469107551487411</v>
      </c>
      <c r="O195" s="67">
        <f>O194</f>
        <v>139</v>
      </c>
      <c r="P195" s="67">
        <f>P194</f>
        <v>143</v>
      </c>
      <c r="Q195" s="67">
        <f>Q194</f>
        <v>282</v>
      </c>
      <c r="R195" s="69">
        <f>IF(Q195&gt;0,(Q195*100/(L195-S195)),0)</f>
        <v>64.530892448512589</v>
      </c>
      <c r="S195" s="100">
        <f>S194</f>
        <v>24</v>
      </c>
      <c r="T195" s="71">
        <f>IF(S195&gt;0,(S195*100/L195),0)</f>
        <v>5.2060737527114966</v>
      </c>
      <c r="V195" s="73"/>
    </row>
    <row r="198" spans="1:24" s="1" customFormat="1" ht="18.75">
      <c r="A198" s="137" t="s">
        <v>90</v>
      </c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V198" s="2"/>
    </row>
    <row r="199" spans="1:24" s="1" customFormat="1" ht="18.75">
      <c r="A199" s="137" t="s">
        <v>41</v>
      </c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V199" s="2"/>
    </row>
    <row r="200" spans="1:24" s="140" customFormat="1" ht="15.75" thickBot="1">
      <c r="A200" s="138"/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</row>
    <row r="201" spans="1:24">
      <c r="A201" s="123" t="s">
        <v>0</v>
      </c>
      <c r="B201" s="123"/>
      <c r="C201" s="141" t="s">
        <v>26</v>
      </c>
      <c r="D201" s="142"/>
      <c r="E201" s="147" t="s">
        <v>1</v>
      </c>
      <c r="F201" s="148"/>
      <c r="G201" s="148"/>
      <c r="H201" s="148"/>
      <c r="I201" s="148"/>
      <c r="J201" s="148"/>
      <c r="K201" s="149"/>
      <c r="L201" s="147" t="s">
        <v>2</v>
      </c>
      <c r="M201" s="148"/>
      <c r="N201" s="148"/>
      <c r="O201" s="148"/>
      <c r="P201" s="148"/>
      <c r="Q201" s="148"/>
      <c r="R201" s="148"/>
      <c r="S201" s="148"/>
      <c r="T201" s="149"/>
    </row>
    <row r="202" spans="1:24">
      <c r="A202" s="150" t="s">
        <v>3</v>
      </c>
      <c r="B202" s="150" t="s">
        <v>4</v>
      </c>
      <c r="C202" s="143"/>
      <c r="D202" s="144"/>
      <c r="E202" s="151" t="s">
        <v>5</v>
      </c>
      <c r="F202" s="153" t="s">
        <v>6</v>
      </c>
      <c r="G202" s="153"/>
      <c r="H202" s="154" t="s">
        <v>7</v>
      </c>
      <c r="I202" s="154"/>
      <c r="J202" s="155" t="s">
        <v>8</v>
      </c>
      <c r="K202" s="156"/>
      <c r="L202" s="151" t="s">
        <v>5</v>
      </c>
      <c r="M202" s="157" t="s">
        <v>6</v>
      </c>
      <c r="N202" s="158"/>
      <c r="O202" s="154" t="s">
        <v>7</v>
      </c>
      <c r="P202" s="154"/>
      <c r="Q202" s="154"/>
      <c r="R202" s="154"/>
      <c r="S202" s="159" t="s">
        <v>8</v>
      </c>
      <c r="T202" s="160"/>
    </row>
    <row r="203" spans="1:24">
      <c r="A203" s="150"/>
      <c r="B203" s="150"/>
      <c r="C203" s="143"/>
      <c r="D203" s="144"/>
      <c r="E203" s="151"/>
      <c r="F203" s="129" t="s">
        <v>9</v>
      </c>
      <c r="G203" s="131" t="s">
        <v>10</v>
      </c>
      <c r="H203" s="129" t="s">
        <v>9</v>
      </c>
      <c r="I203" s="133" t="s">
        <v>10</v>
      </c>
      <c r="J203" s="135" t="s">
        <v>5</v>
      </c>
      <c r="K203" s="127" t="s">
        <v>10</v>
      </c>
      <c r="L203" s="151"/>
      <c r="M203" s="129" t="s">
        <v>9</v>
      </c>
      <c r="N203" s="131" t="s">
        <v>10</v>
      </c>
      <c r="O203" s="123" t="s">
        <v>9</v>
      </c>
      <c r="P203" s="123"/>
      <c r="Q203" s="123"/>
      <c r="R203" s="133" t="s">
        <v>10</v>
      </c>
      <c r="S203" s="135" t="s">
        <v>5</v>
      </c>
      <c r="T203" s="161" t="s">
        <v>10</v>
      </c>
    </row>
    <row r="204" spans="1:24" ht="15.75" thickBot="1">
      <c r="A204" s="150"/>
      <c r="B204" s="150"/>
      <c r="C204" s="145"/>
      <c r="D204" s="146"/>
      <c r="E204" s="152"/>
      <c r="F204" s="130"/>
      <c r="G204" s="132"/>
      <c r="H204" s="130"/>
      <c r="I204" s="134"/>
      <c r="J204" s="136"/>
      <c r="K204" s="128"/>
      <c r="L204" s="152"/>
      <c r="M204" s="130"/>
      <c r="N204" s="132"/>
      <c r="O204" s="5" t="s">
        <v>11</v>
      </c>
      <c r="P204" s="6" t="s">
        <v>12</v>
      </c>
      <c r="Q204" s="6" t="s">
        <v>13</v>
      </c>
      <c r="R204" s="134"/>
      <c r="S204" s="136"/>
      <c r="T204" s="162"/>
    </row>
    <row r="205" spans="1:24">
      <c r="A205" s="123"/>
      <c r="B205" s="123"/>
      <c r="C205" s="123"/>
      <c r="D205" s="123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</row>
    <row r="206" spans="1:24">
      <c r="A206" s="102">
        <v>42552</v>
      </c>
      <c r="B206" s="102">
        <v>42735</v>
      </c>
      <c r="C206" s="25"/>
      <c r="D206" s="110" t="s">
        <v>15</v>
      </c>
      <c r="E206" s="18">
        <v>47</v>
      </c>
      <c r="F206" s="19">
        <v>27</v>
      </c>
      <c r="G206" s="56">
        <f t="shared" ref="G206" si="84">IF(F206&gt;0,(F206*100/(E206-J206)),0)</f>
        <v>57.446808510638299</v>
      </c>
      <c r="H206" s="19">
        <v>20</v>
      </c>
      <c r="I206" s="57">
        <f t="shared" ref="I206" si="85">IF(H206&gt;0,(H206*100/(E206-J206)),0)</f>
        <v>42.553191489361701</v>
      </c>
      <c r="J206" s="92">
        <v>0</v>
      </c>
      <c r="K206" s="58">
        <f t="shared" ref="K206" si="86">IF(J206&gt;0,(J206*100/(E206)),0)</f>
        <v>0</v>
      </c>
      <c r="L206" s="18">
        <v>129</v>
      </c>
      <c r="M206" s="19">
        <v>27</v>
      </c>
      <c r="N206" s="56">
        <f t="shared" ref="N206" si="87">IF(M206&gt;0,(M206*100/(L206-S206)),0)</f>
        <v>22.131147540983605</v>
      </c>
      <c r="O206" s="19">
        <v>47</v>
      </c>
      <c r="P206" s="19">
        <v>48</v>
      </c>
      <c r="Q206" s="19">
        <v>95</v>
      </c>
      <c r="R206" s="57">
        <f t="shared" ref="R206" si="88">IF(Q206&gt;0,(Q206*100/(L206-S206)),0)</f>
        <v>77.868852459016395</v>
      </c>
      <c r="S206" s="104">
        <v>7</v>
      </c>
      <c r="T206" s="58">
        <f t="shared" ref="T206" si="89">IF(S206&gt;0,(S206*100/(L206)),0)</f>
        <v>5.4263565891472867</v>
      </c>
      <c r="U206" s="27"/>
      <c r="V206" s="28"/>
      <c r="W206" s="27"/>
      <c r="X206" s="27"/>
    </row>
    <row r="207" spans="1:24" s="65" customFormat="1">
      <c r="A207" s="125" t="s">
        <v>13</v>
      </c>
      <c r="B207" s="125"/>
      <c r="C207" s="125"/>
      <c r="D207" s="125"/>
      <c r="E207" s="59">
        <f t="shared" ref="E207:T207" si="90">SUM(E206:E206)</f>
        <v>47</v>
      </c>
      <c r="F207" s="60">
        <f t="shared" si="90"/>
        <v>27</v>
      </c>
      <c r="G207" s="61">
        <f t="shared" si="90"/>
        <v>57.446808510638299</v>
      </c>
      <c r="H207" s="60">
        <f t="shared" si="90"/>
        <v>20</v>
      </c>
      <c r="I207" s="61">
        <f t="shared" si="90"/>
        <v>42.553191489361701</v>
      </c>
      <c r="J207" s="60">
        <f t="shared" si="90"/>
        <v>0</v>
      </c>
      <c r="K207" s="62">
        <f t="shared" si="90"/>
        <v>0</v>
      </c>
      <c r="L207" s="59">
        <f t="shared" si="90"/>
        <v>129</v>
      </c>
      <c r="M207" s="60">
        <f t="shared" si="90"/>
        <v>27</v>
      </c>
      <c r="N207" s="61">
        <f t="shared" si="90"/>
        <v>22.131147540983605</v>
      </c>
      <c r="O207" s="60">
        <f t="shared" si="90"/>
        <v>47</v>
      </c>
      <c r="P207" s="60">
        <f t="shared" si="90"/>
        <v>48</v>
      </c>
      <c r="Q207" s="60">
        <f t="shared" si="90"/>
        <v>95</v>
      </c>
      <c r="R207" s="61">
        <f t="shared" si="90"/>
        <v>77.868852459016395</v>
      </c>
      <c r="S207" s="60">
        <f t="shared" si="90"/>
        <v>7</v>
      </c>
      <c r="T207" s="62">
        <f t="shared" si="90"/>
        <v>5.4263565891472867</v>
      </c>
      <c r="U207" s="63"/>
      <c r="V207" s="64"/>
      <c r="W207" s="63"/>
      <c r="X207" s="63"/>
    </row>
    <row r="208" spans="1:24" s="72" customFormat="1" ht="15.75" thickBot="1">
      <c r="A208" s="126" t="s">
        <v>14</v>
      </c>
      <c r="B208" s="126"/>
      <c r="C208" s="126"/>
      <c r="D208" s="126"/>
      <c r="E208" s="66">
        <f>SUM(E207)</f>
        <v>47</v>
      </c>
      <c r="F208" s="67">
        <f>F207</f>
        <v>27</v>
      </c>
      <c r="G208" s="68">
        <f>IF(F208&gt;0,(F208*100/(E208-J208)),0)</f>
        <v>57.446808510638299</v>
      </c>
      <c r="H208" s="67">
        <f>H207</f>
        <v>20</v>
      </c>
      <c r="I208" s="69">
        <f>IF(H208&gt;0,(H208*100/(E208-J208)),0)</f>
        <v>42.553191489361701</v>
      </c>
      <c r="J208" s="100">
        <f>J207</f>
        <v>0</v>
      </c>
      <c r="K208" s="71">
        <f>IF(J208&gt;0,(J208*100/E208),0)</f>
        <v>0</v>
      </c>
      <c r="L208" s="66">
        <f>L207</f>
        <v>129</v>
      </c>
      <c r="M208" s="67">
        <f>M207</f>
        <v>27</v>
      </c>
      <c r="N208" s="68">
        <f>IF(M208&gt;0,(M208*100/(L208-S208)),0)</f>
        <v>22.131147540983605</v>
      </c>
      <c r="O208" s="67">
        <f>O207</f>
        <v>47</v>
      </c>
      <c r="P208" s="67">
        <f>P207</f>
        <v>48</v>
      </c>
      <c r="Q208" s="67">
        <f>Q207</f>
        <v>95</v>
      </c>
      <c r="R208" s="69">
        <f>IF(Q208&gt;0,(Q208*100/(L208-S208)),0)</f>
        <v>77.868852459016395</v>
      </c>
      <c r="S208" s="100">
        <f>S207</f>
        <v>7</v>
      </c>
      <c r="T208" s="71">
        <f>IF(S208&gt;0,(S208*100/L208),0)</f>
        <v>5.4263565891472867</v>
      </c>
      <c r="V208" s="73"/>
    </row>
    <row r="211" spans="1:24" s="1" customFormat="1" ht="18.75">
      <c r="A211" s="137" t="s">
        <v>91</v>
      </c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V211" s="2"/>
    </row>
    <row r="212" spans="1:24" s="1" customFormat="1" ht="18.75">
      <c r="A212" s="137" t="s">
        <v>42</v>
      </c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V212" s="2"/>
    </row>
    <row r="213" spans="1:24" s="140" customFormat="1" ht="15.75" thickBot="1">
      <c r="A213" s="138"/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</row>
    <row r="214" spans="1:24">
      <c r="A214" s="123" t="s">
        <v>0</v>
      </c>
      <c r="B214" s="123"/>
      <c r="C214" s="141" t="s">
        <v>26</v>
      </c>
      <c r="D214" s="142"/>
      <c r="E214" s="147" t="s">
        <v>1</v>
      </c>
      <c r="F214" s="148"/>
      <c r="G214" s="148"/>
      <c r="H214" s="148"/>
      <c r="I214" s="148"/>
      <c r="J214" s="148"/>
      <c r="K214" s="149"/>
      <c r="L214" s="147" t="s">
        <v>2</v>
      </c>
      <c r="M214" s="148"/>
      <c r="N214" s="148"/>
      <c r="O214" s="148"/>
      <c r="P214" s="148"/>
      <c r="Q214" s="148"/>
      <c r="R214" s="148"/>
      <c r="S214" s="148"/>
      <c r="T214" s="149"/>
    </row>
    <row r="215" spans="1:24">
      <c r="A215" s="150" t="s">
        <v>3</v>
      </c>
      <c r="B215" s="150" t="s">
        <v>4</v>
      </c>
      <c r="C215" s="143"/>
      <c r="D215" s="144"/>
      <c r="E215" s="151" t="s">
        <v>5</v>
      </c>
      <c r="F215" s="153" t="s">
        <v>6</v>
      </c>
      <c r="G215" s="153"/>
      <c r="H215" s="154" t="s">
        <v>7</v>
      </c>
      <c r="I215" s="154"/>
      <c r="J215" s="155" t="s">
        <v>8</v>
      </c>
      <c r="K215" s="156"/>
      <c r="L215" s="151" t="s">
        <v>5</v>
      </c>
      <c r="M215" s="157" t="s">
        <v>6</v>
      </c>
      <c r="N215" s="158"/>
      <c r="O215" s="154" t="s">
        <v>7</v>
      </c>
      <c r="P215" s="154"/>
      <c r="Q215" s="154"/>
      <c r="R215" s="154"/>
      <c r="S215" s="159" t="s">
        <v>8</v>
      </c>
      <c r="T215" s="160"/>
    </row>
    <row r="216" spans="1:24">
      <c r="A216" s="150"/>
      <c r="B216" s="150"/>
      <c r="C216" s="143"/>
      <c r="D216" s="144"/>
      <c r="E216" s="151"/>
      <c r="F216" s="129" t="s">
        <v>9</v>
      </c>
      <c r="G216" s="131" t="s">
        <v>10</v>
      </c>
      <c r="H216" s="129" t="s">
        <v>9</v>
      </c>
      <c r="I216" s="133" t="s">
        <v>10</v>
      </c>
      <c r="J216" s="135" t="s">
        <v>5</v>
      </c>
      <c r="K216" s="127" t="s">
        <v>10</v>
      </c>
      <c r="L216" s="151"/>
      <c r="M216" s="129" t="s">
        <v>9</v>
      </c>
      <c r="N216" s="131" t="s">
        <v>10</v>
      </c>
      <c r="O216" s="123" t="s">
        <v>9</v>
      </c>
      <c r="P216" s="123"/>
      <c r="Q216" s="123"/>
      <c r="R216" s="133" t="s">
        <v>10</v>
      </c>
      <c r="S216" s="135" t="s">
        <v>5</v>
      </c>
      <c r="T216" s="161" t="s">
        <v>10</v>
      </c>
    </row>
    <row r="217" spans="1:24" ht="15.75" thickBot="1">
      <c r="A217" s="150"/>
      <c r="B217" s="150"/>
      <c r="C217" s="145"/>
      <c r="D217" s="146"/>
      <c r="E217" s="152"/>
      <c r="F217" s="130"/>
      <c r="G217" s="132"/>
      <c r="H217" s="130"/>
      <c r="I217" s="134"/>
      <c r="J217" s="136"/>
      <c r="K217" s="128"/>
      <c r="L217" s="152"/>
      <c r="M217" s="130"/>
      <c r="N217" s="132"/>
      <c r="O217" s="5" t="s">
        <v>11</v>
      </c>
      <c r="P217" s="6" t="s">
        <v>12</v>
      </c>
      <c r="Q217" s="6" t="s">
        <v>13</v>
      </c>
      <c r="R217" s="134"/>
      <c r="S217" s="136"/>
      <c r="T217" s="162"/>
    </row>
    <row r="218" spans="1:24">
      <c r="A218" s="123"/>
      <c r="B218" s="123"/>
      <c r="C218" s="123"/>
      <c r="D218" s="123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</row>
    <row r="219" spans="1:24">
      <c r="A219" s="102">
        <v>42552</v>
      </c>
      <c r="B219" s="102">
        <v>42735</v>
      </c>
      <c r="C219" s="25"/>
      <c r="D219" s="110" t="s">
        <v>15</v>
      </c>
      <c r="E219" s="18">
        <v>59</v>
      </c>
      <c r="F219" s="19">
        <v>27</v>
      </c>
      <c r="G219" s="56">
        <f t="shared" ref="G219" si="91">IF(F219&gt;0,(F219*100/(E219-J219)),0)</f>
        <v>49.090909090909093</v>
      </c>
      <c r="H219" s="19">
        <v>28</v>
      </c>
      <c r="I219" s="57">
        <f t="shared" ref="I219" si="92">IF(H219&gt;0,(H219*100/(E219-J219)),0)</f>
        <v>50.909090909090907</v>
      </c>
      <c r="J219" s="92">
        <v>4</v>
      </c>
      <c r="K219" s="58">
        <f t="shared" ref="K219" si="93">IF(J219&gt;0,(J219*100/(E219)),0)</f>
        <v>6.7796610169491522</v>
      </c>
      <c r="L219" s="18">
        <v>89</v>
      </c>
      <c r="M219" s="19">
        <v>24</v>
      </c>
      <c r="N219" s="56">
        <f t="shared" ref="N219" si="94">IF(M219&gt;0,(M219*100/(L219-S219)),0)</f>
        <v>28.571428571428573</v>
      </c>
      <c r="O219" s="19">
        <v>23</v>
      </c>
      <c r="P219" s="19">
        <v>27</v>
      </c>
      <c r="Q219" s="19">
        <v>50</v>
      </c>
      <c r="R219" s="57">
        <f t="shared" ref="R219" si="95">IF(Q219&gt;0,(Q219*100/(L219-S219)),0)</f>
        <v>59.523809523809526</v>
      </c>
      <c r="S219" s="101">
        <v>5</v>
      </c>
      <c r="T219" s="58">
        <f t="shared" ref="T219" si="96">IF(S219&gt;0,(S219*100/(L219)),0)</f>
        <v>5.617977528089888</v>
      </c>
      <c r="U219" s="27"/>
      <c r="V219" s="28"/>
      <c r="W219" s="27"/>
      <c r="X219" s="27"/>
    </row>
    <row r="220" spans="1:24" s="65" customFormat="1">
      <c r="A220" s="125" t="s">
        <v>13</v>
      </c>
      <c r="B220" s="125"/>
      <c r="C220" s="125"/>
      <c r="D220" s="125"/>
      <c r="E220" s="59">
        <f t="shared" ref="E220:T220" si="97">SUM(E219:E219)</f>
        <v>59</v>
      </c>
      <c r="F220" s="60">
        <f t="shared" si="97"/>
        <v>27</v>
      </c>
      <c r="G220" s="61">
        <f t="shared" si="97"/>
        <v>49.090909090909093</v>
      </c>
      <c r="H220" s="60">
        <f t="shared" si="97"/>
        <v>28</v>
      </c>
      <c r="I220" s="61">
        <f t="shared" si="97"/>
        <v>50.909090909090907</v>
      </c>
      <c r="J220" s="60">
        <f t="shared" si="97"/>
        <v>4</v>
      </c>
      <c r="K220" s="62">
        <f t="shared" si="97"/>
        <v>6.7796610169491522</v>
      </c>
      <c r="L220" s="59">
        <f t="shared" si="97"/>
        <v>89</v>
      </c>
      <c r="M220" s="60">
        <f t="shared" si="97"/>
        <v>24</v>
      </c>
      <c r="N220" s="61">
        <f t="shared" si="97"/>
        <v>28.571428571428573</v>
      </c>
      <c r="O220" s="60">
        <f t="shared" si="97"/>
        <v>23</v>
      </c>
      <c r="P220" s="60">
        <f t="shared" si="97"/>
        <v>27</v>
      </c>
      <c r="Q220" s="60">
        <f t="shared" si="97"/>
        <v>50</v>
      </c>
      <c r="R220" s="61">
        <f t="shared" si="97"/>
        <v>59.523809523809526</v>
      </c>
      <c r="S220" s="60">
        <f t="shared" si="97"/>
        <v>5</v>
      </c>
      <c r="T220" s="62">
        <f t="shared" si="97"/>
        <v>5.617977528089888</v>
      </c>
      <c r="U220" s="63"/>
      <c r="V220" s="64"/>
      <c r="W220" s="63"/>
      <c r="X220" s="63"/>
    </row>
    <row r="221" spans="1:24" s="72" customFormat="1" ht="15.75" thickBot="1">
      <c r="A221" s="126" t="s">
        <v>14</v>
      </c>
      <c r="B221" s="126"/>
      <c r="C221" s="126"/>
      <c r="D221" s="126"/>
      <c r="E221" s="66">
        <f>SUM(E220)</f>
        <v>59</v>
      </c>
      <c r="F221" s="67">
        <f>F220</f>
        <v>27</v>
      </c>
      <c r="G221" s="68">
        <f>IF(F221&gt;0,(F221*100/(E221-J221)),0)</f>
        <v>49.090909090909093</v>
      </c>
      <c r="H221" s="67">
        <f>H220</f>
        <v>28</v>
      </c>
      <c r="I221" s="69">
        <f>IF(H221&gt;0,(H221*100/(E221-J221)),0)</f>
        <v>50.909090909090907</v>
      </c>
      <c r="J221" s="100">
        <f>J220</f>
        <v>4</v>
      </c>
      <c r="K221" s="71">
        <f>IF(J221&gt;0,(J221*100/E221),0)</f>
        <v>6.7796610169491522</v>
      </c>
      <c r="L221" s="66">
        <f>L220</f>
        <v>89</v>
      </c>
      <c r="M221" s="67">
        <f>M220</f>
        <v>24</v>
      </c>
      <c r="N221" s="68">
        <f>IF(M221&gt;0,(M221*100/(L221-S221)),0)</f>
        <v>28.571428571428573</v>
      </c>
      <c r="O221" s="67">
        <f>O220</f>
        <v>23</v>
      </c>
      <c r="P221" s="67">
        <f>P220</f>
        <v>27</v>
      </c>
      <c r="Q221" s="67">
        <f>Q220</f>
        <v>50</v>
      </c>
      <c r="R221" s="69">
        <f>IF(Q221&gt;0,(Q221*100/(L221-S221)),0)</f>
        <v>59.523809523809526</v>
      </c>
      <c r="S221" s="100">
        <f>S220</f>
        <v>5</v>
      </c>
      <c r="T221" s="71">
        <f>IF(S221&gt;0,(S221*100/L221),0)</f>
        <v>5.617977528089888</v>
      </c>
      <c r="V221" s="73"/>
    </row>
    <row r="224" spans="1:24" s="1" customFormat="1" ht="18.75">
      <c r="A224" s="137" t="s">
        <v>92</v>
      </c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V224" s="2"/>
    </row>
    <row r="225" spans="1:24" s="1" customFormat="1" ht="18.75">
      <c r="A225" s="137" t="s">
        <v>43</v>
      </c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V225" s="2"/>
    </row>
    <row r="226" spans="1:24" s="140" customFormat="1" ht="15.75" thickBot="1">
      <c r="A226" s="138"/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</row>
    <row r="227" spans="1:24">
      <c r="A227" s="123" t="s">
        <v>0</v>
      </c>
      <c r="B227" s="123"/>
      <c r="C227" s="141" t="s">
        <v>26</v>
      </c>
      <c r="D227" s="142"/>
      <c r="E227" s="147" t="s">
        <v>1</v>
      </c>
      <c r="F227" s="148"/>
      <c r="G227" s="148"/>
      <c r="H227" s="148"/>
      <c r="I227" s="148"/>
      <c r="J227" s="148"/>
      <c r="K227" s="149"/>
      <c r="L227" s="147" t="s">
        <v>2</v>
      </c>
      <c r="M227" s="148"/>
      <c r="N227" s="148"/>
      <c r="O227" s="148"/>
      <c r="P227" s="148"/>
      <c r="Q227" s="148"/>
      <c r="R227" s="148"/>
      <c r="S227" s="148"/>
      <c r="T227" s="149"/>
    </row>
    <row r="228" spans="1:24">
      <c r="A228" s="150" t="s">
        <v>3</v>
      </c>
      <c r="B228" s="150" t="s">
        <v>4</v>
      </c>
      <c r="C228" s="143"/>
      <c r="D228" s="144"/>
      <c r="E228" s="151" t="s">
        <v>5</v>
      </c>
      <c r="F228" s="153" t="s">
        <v>6</v>
      </c>
      <c r="G228" s="153"/>
      <c r="H228" s="154" t="s">
        <v>7</v>
      </c>
      <c r="I228" s="154"/>
      <c r="J228" s="155" t="s">
        <v>8</v>
      </c>
      <c r="K228" s="156"/>
      <c r="L228" s="151" t="s">
        <v>5</v>
      </c>
      <c r="M228" s="157" t="s">
        <v>6</v>
      </c>
      <c r="N228" s="158"/>
      <c r="O228" s="154" t="s">
        <v>7</v>
      </c>
      <c r="P228" s="154"/>
      <c r="Q228" s="154"/>
      <c r="R228" s="154"/>
      <c r="S228" s="159" t="s">
        <v>8</v>
      </c>
      <c r="T228" s="160"/>
    </row>
    <row r="229" spans="1:24">
      <c r="A229" s="150"/>
      <c r="B229" s="150"/>
      <c r="C229" s="143"/>
      <c r="D229" s="144"/>
      <c r="E229" s="151"/>
      <c r="F229" s="129" t="s">
        <v>9</v>
      </c>
      <c r="G229" s="131" t="s">
        <v>10</v>
      </c>
      <c r="H229" s="129" t="s">
        <v>9</v>
      </c>
      <c r="I229" s="133" t="s">
        <v>10</v>
      </c>
      <c r="J229" s="135" t="s">
        <v>5</v>
      </c>
      <c r="K229" s="127" t="s">
        <v>10</v>
      </c>
      <c r="L229" s="151"/>
      <c r="M229" s="129" t="s">
        <v>9</v>
      </c>
      <c r="N229" s="131" t="s">
        <v>10</v>
      </c>
      <c r="O229" s="123" t="s">
        <v>9</v>
      </c>
      <c r="P229" s="123"/>
      <c r="Q229" s="123"/>
      <c r="R229" s="133" t="s">
        <v>10</v>
      </c>
      <c r="S229" s="135" t="s">
        <v>5</v>
      </c>
      <c r="T229" s="161" t="s">
        <v>10</v>
      </c>
    </row>
    <row r="230" spans="1:24" ht="15.75" thickBot="1">
      <c r="A230" s="150"/>
      <c r="B230" s="150"/>
      <c r="C230" s="145"/>
      <c r="D230" s="146"/>
      <c r="E230" s="152"/>
      <c r="F230" s="130"/>
      <c r="G230" s="132"/>
      <c r="H230" s="130"/>
      <c r="I230" s="134"/>
      <c r="J230" s="136"/>
      <c r="K230" s="128"/>
      <c r="L230" s="152"/>
      <c r="M230" s="130"/>
      <c r="N230" s="132"/>
      <c r="O230" s="5" t="s">
        <v>11</v>
      </c>
      <c r="P230" s="6" t="s">
        <v>12</v>
      </c>
      <c r="Q230" s="6" t="s">
        <v>13</v>
      </c>
      <c r="R230" s="134"/>
      <c r="S230" s="136"/>
      <c r="T230" s="162"/>
    </row>
    <row r="231" spans="1:24">
      <c r="A231" s="123"/>
      <c r="B231" s="123"/>
      <c r="C231" s="123"/>
      <c r="D231" s="123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</row>
    <row r="232" spans="1:24">
      <c r="A232" s="102">
        <v>42552</v>
      </c>
      <c r="B232" s="102">
        <v>42735</v>
      </c>
      <c r="C232" s="25"/>
      <c r="D232" s="110" t="s">
        <v>15</v>
      </c>
      <c r="E232" s="18">
        <v>58</v>
      </c>
      <c r="F232" s="19">
        <v>38</v>
      </c>
      <c r="G232" s="56">
        <f t="shared" ref="G232" si="98">IF(F232&gt;0,(F232*100/(E232-J232)),0)</f>
        <v>65.517241379310349</v>
      </c>
      <c r="H232" s="19">
        <v>20</v>
      </c>
      <c r="I232" s="57">
        <f t="shared" ref="I232" si="99">IF(H232&gt;0,(H232*100/(E232-J232)),0)</f>
        <v>34.482758620689658</v>
      </c>
      <c r="J232" s="92">
        <v>0</v>
      </c>
      <c r="K232" s="58">
        <f t="shared" ref="K232" si="100">IF(J232&gt;0,(J232*100/(E232)),0)</f>
        <v>0</v>
      </c>
      <c r="L232" s="18">
        <v>135</v>
      </c>
      <c r="M232" s="19">
        <v>41</v>
      </c>
      <c r="N232" s="56">
        <f t="shared" ref="N232" si="101">IF(M232&gt;0,(M232*100/(L232-S232)),0)</f>
        <v>31.060606060606062</v>
      </c>
      <c r="O232" s="19">
        <v>53</v>
      </c>
      <c r="P232" s="19">
        <v>38</v>
      </c>
      <c r="Q232" s="19">
        <v>91</v>
      </c>
      <c r="R232" s="57">
        <f t="shared" ref="R232" si="102">IF(Q232&gt;0,(Q232*100/(L232-S232)),0)</f>
        <v>68.939393939393938</v>
      </c>
      <c r="S232" s="101">
        <v>3</v>
      </c>
      <c r="T232" s="58">
        <f t="shared" ref="T232" si="103">IF(S232&gt;0,(S232*100/(L232)),0)</f>
        <v>2.2222222222222223</v>
      </c>
      <c r="U232" s="27"/>
      <c r="V232" s="28"/>
      <c r="W232" s="27"/>
      <c r="X232" s="27"/>
    </row>
    <row r="233" spans="1:24" s="65" customFormat="1">
      <c r="A233" s="125" t="s">
        <v>13</v>
      </c>
      <c r="B233" s="125"/>
      <c r="C233" s="125"/>
      <c r="D233" s="125"/>
      <c r="E233" s="59">
        <f t="shared" ref="E233:T233" si="104">SUM(E232:E232)</f>
        <v>58</v>
      </c>
      <c r="F233" s="60">
        <f t="shared" si="104"/>
        <v>38</v>
      </c>
      <c r="G233" s="61">
        <f t="shared" si="104"/>
        <v>65.517241379310349</v>
      </c>
      <c r="H233" s="60">
        <f t="shared" si="104"/>
        <v>20</v>
      </c>
      <c r="I233" s="61">
        <f t="shared" si="104"/>
        <v>34.482758620689658</v>
      </c>
      <c r="J233" s="60">
        <f t="shared" si="104"/>
        <v>0</v>
      </c>
      <c r="K233" s="62">
        <f t="shared" si="104"/>
        <v>0</v>
      </c>
      <c r="L233" s="59">
        <f t="shared" si="104"/>
        <v>135</v>
      </c>
      <c r="M233" s="60">
        <f t="shared" si="104"/>
        <v>41</v>
      </c>
      <c r="N233" s="61">
        <f t="shared" si="104"/>
        <v>31.060606060606062</v>
      </c>
      <c r="O233" s="60">
        <f t="shared" si="104"/>
        <v>53</v>
      </c>
      <c r="P233" s="60">
        <f t="shared" si="104"/>
        <v>38</v>
      </c>
      <c r="Q233" s="60">
        <f t="shared" si="104"/>
        <v>91</v>
      </c>
      <c r="R233" s="61">
        <f t="shared" si="104"/>
        <v>68.939393939393938</v>
      </c>
      <c r="S233" s="60">
        <f t="shared" si="104"/>
        <v>3</v>
      </c>
      <c r="T233" s="62">
        <f t="shared" si="104"/>
        <v>2.2222222222222223</v>
      </c>
      <c r="U233" s="63"/>
      <c r="V233" s="64"/>
      <c r="W233" s="63"/>
      <c r="X233" s="63"/>
    </row>
    <row r="234" spans="1:24" s="72" customFormat="1" ht="15.75" thickBot="1">
      <c r="A234" s="126" t="s">
        <v>14</v>
      </c>
      <c r="B234" s="126"/>
      <c r="C234" s="126"/>
      <c r="D234" s="126"/>
      <c r="E234" s="66">
        <f>SUM(E233)</f>
        <v>58</v>
      </c>
      <c r="F234" s="67">
        <f>F233</f>
        <v>38</v>
      </c>
      <c r="G234" s="68">
        <f>IF(F234&gt;0,(F234*100/(E234-J234)),0)</f>
        <v>65.517241379310349</v>
      </c>
      <c r="H234" s="67">
        <f>H233</f>
        <v>20</v>
      </c>
      <c r="I234" s="69">
        <f>IF(H234&gt;0,(H234*100/(E234-J234)),0)</f>
        <v>34.482758620689658</v>
      </c>
      <c r="J234" s="100">
        <f>J233</f>
        <v>0</v>
      </c>
      <c r="K234" s="71">
        <f>IF(J234&gt;0,(J234*100/E234),0)</f>
        <v>0</v>
      </c>
      <c r="L234" s="66">
        <f>L233</f>
        <v>135</v>
      </c>
      <c r="M234" s="67">
        <f>M233</f>
        <v>41</v>
      </c>
      <c r="N234" s="68">
        <f>IF(M234&gt;0,(M234*100/(L234-S234)),0)</f>
        <v>31.060606060606062</v>
      </c>
      <c r="O234" s="67">
        <f>O233</f>
        <v>53</v>
      </c>
      <c r="P234" s="67">
        <f>P233</f>
        <v>38</v>
      </c>
      <c r="Q234" s="67">
        <f>Q233</f>
        <v>91</v>
      </c>
      <c r="R234" s="69">
        <f>IF(Q234&gt;0,(Q234*100/(L234-S234)),0)</f>
        <v>68.939393939393938</v>
      </c>
      <c r="S234" s="100">
        <f>S233</f>
        <v>3</v>
      </c>
      <c r="T234" s="71">
        <f>IF(S234&gt;0,(S234*100/L234),0)</f>
        <v>2.2222222222222223</v>
      </c>
      <c r="V234" s="73"/>
    </row>
    <row r="237" spans="1:24" s="1" customFormat="1" ht="18.75">
      <c r="A237" s="137" t="s">
        <v>93</v>
      </c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V237" s="2"/>
    </row>
    <row r="238" spans="1:24" s="1" customFormat="1" ht="18.75">
      <c r="A238" s="137" t="s">
        <v>44</v>
      </c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V238" s="2"/>
    </row>
    <row r="239" spans="1:24" s="140" customFormat="1" ht="15.75" thickBot="1">
      <c r="A239" s="138"/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</row>
    <row r="240" spans="1:24">
      <c r="A240" s="123" t="s">
        <v>0</v>
      </c>
      <c r="B240" s="123"/>
      <c r="C240" s="141" t="s">
        <v>26</v>
      </c>
      <c r="D240" s="142"/>
      <c r="E240" s="147" t="s">
        <v>1</v>
      </c>
      <c r="F240" s="148"/>
      <c r="G240" s="148"/>
      <c r="H240" s="148"/>
      <c r="I240" s="148"/>
      <c r="J240" s="148"/>
      <c r="K240" s="149"/>
      <c r="L240" s="147" t="s">
        <v>2</v>
      </c>
      <c r="M240" s="148"/>
      <c r="N240" s="148"/>
      <c r="O240" s="148"/>
      <c r="P240" s="148"/>
      <c r="Q240" s="148"/>
      <c r="R240" s="148"/>
      <c r="S240" s="148"/>
      <c r="T240" s="149"/>
    </row>
    <row r="241" spans="1:24">
      <c r="A241" s="150" t="s">
        <v>3</v>
      </c>
      <c r="B241" s="150" t="s">
        <v>4</v>
      </c>
      <c r="C241" s="143"/>
      <c r="D241" s="144"/>
      <c r="E241" s="151" t="s">
        <v>5</v>
      </c>
      <c r="F241" s="153" t="s">
        <v>6</v>
      </c>
      <c r="G241" s="153"/>
      <c r="H241" s="154" t="s">
        <v>7</v>
      </c>
      <c r="I241" s="154"/>
      <c r="J241" s="155" t="s">
        <v>8</v>
      </c>
      <c r="K241" s="156"/>
      <c r="L241" s="151" t="s">
        <v>5</v>
      </c>
      <c r="M241" s="157" t="s">
        <v>6</v>
      </c>
      <c r="N241" s="158"/>
      <c r="O241" s="154" t="s">
        <v>7</v>
      </c>
      <c r="P241" s="154"/>
      <c r="Q241" s="154"/>
      <c r="R241" s="154"/>
      <c r="S241" s="159" t="s">
        <v>8</v>
      </c>
      <c r="T241" s="160"/>
    </row>
    <row r="242" spans="1:24">
      <c r="A242" s="150"/>
      <c r="B242" s="150"/>
      <c r="C242" s="143"/>
      <c r="D242" s="144"/>
      <c r="E242" s="151"/>
      <c r="F242" s="129" t="s">
        <v>9</v>
      </c>
      <c r="G242" s="131" t="s">
        <v>10</v>
      </c>
      <c r="H242" s="129" t="s">
        <v>9</v>
      </c>
      <c r="I242" s="133" t="s">
        <v>10</v>
      </c>
      <c r="J242" s="135" t="s">
        <v>5</v>
      </c>
      <c r="K242" s="127" t="s">
        <v>10</v>
      </c>
      <c r="L242" s="151"/>
      <c r="M242" s="129" t="s">
        <v>9</v>
      </c>
      <c r="N242" s="131" t="s">
        <v>10</v>
      </c>
      <c r="O242" s="123" t="s">
        <v>9</v>
      </c>
      <c r="P242" s="123"/>
      <c r="Q242" s="123"/>
      <c r="R242" s="133" t="s">
        <v>10</v>
      </c>
      <c r="S242" s="135" t="s">
        <v>5</v>
      </c>
      <c r="T242" s="161" t="s">
        <v>10</v>
      </c>
    </row>
    <row r="243" spans="1:24" ht="15.75" thickBot="1">
      <c r="A243" s="150"/>
      <c r="B243" s="150"/>
      <c r="C243" s="145"/>
      <c r="D243" s="146"/>
      <c r="E243" s="152"/>
      <c r="F243" s="130"/>
      <c r="G243" s="132"/>
      <c r="H243" s="130"/>
      <c r="I243" s="134"/>
      <c r="J243" s="136"/>
      <c r="K243" s="128"/>
      <c r="L243" s="152"/>
      <c r="M243" s="130"/>
      <c r="N243" s="132"/>
      <c r="O243" s="5" t="s">
        <v>11</v>
      </c>
      <c r="P243" s="6" t="s">
        <v>12</v>
      </c>
      <c r="Q243" s="6" t="s">
        <v>13</v>
      </c>
      <c r="R243" s="134"/>
      <c r="S243" s="136"/>
      <c r="T243" s="162"/>
    </row>
    <row r="244" spans="1:24" ht="15.75" thickBot="1">
      <c r="A244" s="123"/>
      <c r="B244" s="123"/>
      <c r="C244" s="123"/>
      <c r="D244" s="123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</row>
    <row r="245" spans="1:24" s="16" customFormat="1" ht="14.25" customHeight="1">
      <c r="A245" s="102">
        <v>42552</v>
      </c>
      <c r="B245" s="102">
        <v>42735</v>
      </c>
      <c r="C245" s="7"/>
      <c r="D245" s="110" t="s">
        <v>16</v>
      </c>
      <c r="E245" s="9">
        <v>6</v>
      </c>
      <c r="F245" s="10">
        <v>2</v>
      </c>
      <c r="G245" s="53">
        <f>IF(F245&gt;0,(F245*100/(E245-J245)),0)</f>
        <v>33.333333333333336</v>
      </c>
      <c r="H245" s="10">
        <v>4</v>
      </c>
      <c r="I245" s="54">
        <f>IF(H245&gt;0,(H245*100/(E245-J245)),0)</f>
        <v>66.666666666666671</v>
      </c>
      <c r="J245" s="91">
        <v>0</v>
      </c>
      <c r="K245" s="55">
        <f>IF(J245&gt;0,(J245*100/(E245)),0)</f>
        <v>0</v>
      </c>
      <c r="L245" s="9">
        <v>3</v>
      </c>
      <c r="M245" s="10">
        <v>3</v>
      </c>
      <c r="N245" s="53">
        <f>IF(M245&gt;0,(M245*100/(L245-S245)),0)</f>
        <v>100</v>
      </c>
      <c r="O245" s="10">
        <v>0</v>
      </c>
      <c r="P245" s="10">
        <v>1</v>
      </c>
      <c r="Q245" s="10">
        <v>1</v>
      </c>
      <c r="R245" s="54">
        <f>IF(Q245&gt;0,(Q245*100/(L245-S245)),0)</f>
        <v>33.333333333333336</v>
      </c>
      <c r="S245" s="103">
        <v>0</v>
      </c>
      <c r="T245" s="55">
        <f>IF(S245&gt;0,(S245*100/(L245)),0)</f>
        <v>0</v>
      </c>
      <c r="V245" s="17"/>
    </row>
    <row r="246" spans="1:24" s="16" customFormat="1" ht="14.25" customHeight="1">
      <c r="A246" s="7"/>
      <c r="B246" s="7"/>
      <c r="C246" s="7"/>
      <c r="D246" s="110" t="s">
        <v>17</v>
      </c>
      <c r="E246" s="18">
        <v>7</v>
      </c>
      <c r="F246" s="19">
        <v>1</v>
      </c>
      <c r="G246" s="56">
        <f t="shared" ref="G246:G253" si="105">IF(F246&gt;0,(F246*100/(E246-J246)),0)</f>
        <v>14.285714285714286</v>
      </c>
      <c r="H246" s="19">
        <v>6</v>
      </c>
      <c r="I246" s="57">
        <f t="shared" ref="I246:I253" si="106">IF(H246&gt;0,(H246*100/(E246-J246)),0)</f>
        <v>85.714285714285708</v>
      </c>
      <c r="J246" s="92">
        <v>0</v>
      </c>
      <c r="K246" s="58">
        <f t="shared" ref="K246:K253" si="107">IF(J246&gt;0,(J246*100/(E246)),0)</f>
        <v>0</v>
      </c>
      <c r="L246" s="18">
        <v>4</v>
      </c>
      <c r="M246" s="19">
        <v>1</v>
      </c>
      <c r="N246" s="56">
        <f t="shared" ref="N246:N253" si="108">IF(M246&gt;0,(M246*100/(L246-S246)),0)</f>
        <v>33.333333333333336</v>
      </c>
      <c r="O246" s="19">
        <v>1</v>
      </c>
      <c r="P246" s="19">
        <v>1</v>
      </c>
      <c r="Q246" s="19">
        <v>2</v>
      </c>
      <c r="R246" s="57">
        <f t="shared" ref="R246:R253" si="109">IF(Q246&gt;0,(Q246*100/(L246-S246)),0)</f>
        <v>66.666666666666671</v>
      </c>
      <c r="S246" s="101">
        <v>1</v>
      </c>
      <c r="T246" s="58">
        <f t="shared" ref="T246:T253" si="110">IF(S246&gt;0,(S246*100/(L246)),0)</f>
        <v>25</v>
      </c>
      <c r="V246" s="17"/>
    </row>
    <row r="247" spans="1:24" s="16" customFormat="1" ht="14.25" customHeight="1">
      <c r="A247" s="7"/>
      <c r="B247" s="7"/>
      <c r="C247" s="7"/>
      <c r="D247" s="110" t="s">
        <v>18</v>
      </c>
      <c r="E247" s="18">
        <v>6</v>
      </c>
      <c r="F247" s="19">
        <v>4</v>
      </c>
      <c r="G247" s="56">
        <f t="shared" si="105"/>
        <v>66.666666666666671</v>
      </c>
      <c r="H247" s="19">
        <v>2</v>
      </c>
      <c r="I247" s="57">
        <f t="shared" si="106"/>
        <v>33.333333333333336</v>
      </c>
      <c r="J247" s="92">
        <v>0</v>
      </c>
      <c r="K247" s="58">
        <f t="shared" si="107"/>
        <v>0</v>
      </c>
      <c r="L247" s="18">
        <v>13</v>
      </c>
      <c r="M247" s="19">
        <v>3</v>
      </c>
      <c r="N247" s="56">
        <f t="shared" si="108"/>
        <v>25</v>
      </c>
      <c r="O247" s="19">
        <v>9</v>
      </c>
      <c r="P247" s="19">
        <v>0</v>
      </c>
      <c r="Q247" s="19">
        <v>9</v>
      </c>
      <c r="R247" s="57">
        <f t="shared" si="109"/>
        <v>75</v>
      </c>
      <c r="S247" s="101">
        <v>1</v>
      </c>
      <c r="T247" s="58">
        <f t="shared" si="110"/>
        <v>7.6923076923076925</v>
      </c>
      <c r="V247" s="17"/>
    </row>
    <row r="248" spans="1:24">
      <c r="A248" s="25"/>
      <c r="B248" s="25"/>
      <c r="C248" s="25"/>
      <c r="D248" s="110" t="s">
        <v>19</v>
      </c>
      <c r="E248" s="18">
        <v>16</v>
      </c>
      <c r="F248" s="19">
        <v>12</v>
      </c>
      <c r="G248" s="56">
        <f t="shared" si="105"/>
        <v>85.714285714285708</v>
      </c>
      <c r="H248" s="19">
        <v>2</v>
      </c>
      <c r="I248" s="57">
        <f t="shared" si="106"/>
        <v>14.285714285714286</v>
      </c>
      <c r="J248" s="92">
        <v>2</v>
      </c>
      <c r="K248" s="58">
        <f t="shared" si="107"/>
        <v>12.5</v>
      </c>
      <c r="L248" s="18">
        <v>38</v>
      </c>
      <c r="M248" s="19">
        <v>7</v>
      </c>
      <c r="N248" s="56">
        <f t="shared" si="108"/>
        <v>21.212121212121211</v>
      </c>
      <c r="O248" s="19">
        <v>24</v>
      </c>
      <c r="P248" s="19">
        <v>2</v>
      </c>
      <c r="Q248" s="19">
        <v>26</v>
      </c>
      <c r="R248" s="57">
        <f t="shared" si="109"/>
        <v>78.787878787878782</v>
      </c>
      <c r="S248" s="101">
        <v>5</v>
      </c>
      <c r="T248" s="58">
        <f t="shared" si="110"/>
        <v>13.157894736842104</v>
      </c>
      <c r="U248" s="27"/>
      <c r="V248" s="28"/>
      <c r="W248" s="27"/>
      <c r="X248" s="27"/>
    </row>
    <row r="249" spans="1:24">
      <c r="A249" s="25"/>
      <c r="B249" s="25"/>
      <c r="C249" s="25"/>
      <c r="D249" s="110" t="s">
        <v>15</v>
      </c>
      <c r="E249" s="18">
        <v>268</v>
      </c>
      <c r="F249" s="19">
        <v>171</v>
      </c>
      <c r="G249" s="56">
        <f t="shared" si="105"/>
        <v>64.772727272727266</v>
      </c>
      <c r="H249" s="19">
        <v>93</v>
      </c>
      <c r="I249" s="57">
        <f t="shared" si="106"/>
        <v>35.227272727272727</v>
      </c>
      <c r="J249" s="92">
        <v>4</v>
      </c>
      <c r="K249" s="58">
        <f t="shared" si="107"/>
        <v>1.4925373134328359</v>
      </c>
      <c r="L249" s="18">
        <v>488</v>
      </c>
      <c r="M249" s="19">
        <v>140</v>
      </c>
      <c r="N249" s="56">
        <f t="shared" si="108"/>
        <v>29.723991507430998</v>
      </c>
      <c r="O249" s="19">
        <v>140</v>
      </c>
      <c r="P249" s="19">
        <v>191</v>
      </c>
      <c r="Q249" s="19">
        <v>331</v>
      </c>
      <c r="R249" s="57">
        <f t="shared" si="109"/>
        <v>70.276008492569005</v>
      </c>
      <c r="S249" s="101">
        <v>17</v>
      </c>
      <c r="T249" s="58">
        <f t="shared" si="110"/>
        <v>3.4836065573770494</v>
      </c>
      <c r="U249" s="27"/>
      <c r="V249" s="28"/>
      <c r="W249" s="27"/>
      <c r="X249" s="27"/>
    </row>
    <row r="250" spans="1:24">
      <c r="A250" s="25"/>
      <c r="B250" s="25"/>
      <c r="C250" s="25"/>
      <c r="D250" s="110" t="s">
        <v>21</v>
      </c>
      <c r="E250" s="18">
        <v>0</v>
      </c>
      <c r="F250" s="19">
        <v>0</v>
      </c>
      <c r="G250" s="56">
        <f t="shared" si="105"/>
        <v>0</v>
      </c>
      <c r="H250" s="19">
        <v>0</v>
      </c>
      <c r="I250" s="57">
        <f t="shared" si="106"/>
        <v>0</v>
      </c>
      <c r="J250" s="92">
        <v>0</v>
      </c>
      <c r="K250" s="58">
        <f t="shared" si="107"/>
        <v>0</v>
      </c>
      <c r="L250" s="18">
        <v>18</v>
      </c>
      <c r="M250" s="19">
        <v>15</v>
      </c>
      <c r="N250" s="56">
        <f t="shared" si="108"/>
        <v>83.333333333333329</v>
      </c>
      <c r="O250" s="19">
        <v>3</v>
      </c>
      <c r="P250" s="19">
        <v>0</v>
      </c>
      <c r="Q250" s="19">
        <v>3</v>
      </c>
      <c r="R250" s="57">
        <f t="shared" si="109"/>
        <v>16.666666666666668</v>
      </c>
      <c r="S250" s="101">
        <v>0</v>
      </c>
      <c r="T250" s="58">
        <f t="shared" si="110"/>
        <v>0</v>
      </c>
      <c r="U250" s="27"/>
      <c r="V250" s="28"/>
      <c r="W250" s="27"/>
      <c r="X250" s="27"/>
    </row>
    <row r="251" spans="1:24">
      <c r="A251" s="25"/>
      <c r="B251" s="25"/>
      <c r="C251" s="25"/>
      <c r="D251" s="110" t="s">
        <v>22</v>
      </c>
      <c r="E251" s="18">
        <v>113</v>
      </c>
      <c r="F251" s="19">
        <v>66</v>
      </c>
      <c r="G251" s="56">
        <f t="shared" si="105"/>
        <v>62.264150943396224</v>
      </c>
      <c r="H251" s="19">
        <v>40</v>
      </c>
      <c r="I251" s="57">
        <f t="shared" si="106"/>
        <v>37.735849056603776</v>
      </c>
      <c r="J251" s="92">
        <v>7</v>
      </c>
      <c r="K251" s="58">
        <f t="shared" si="107"/>
        <v>6.1946902654867255</v>
      </c>
      <c r="L251" s="18">
        <v>134</v>
      </c>
      <c r="M251" s="19">
        <v>68</v>
      </c>
      <c r="N251" s="56">
        <f t="shared" si="108"/>
        <v>54.838709677419352</v>
      </c>
      <c r="O251" s="19">
        <v>46</v>
      </c>
      <c r="P251" s="19">
        <v>10</v>
      </c>
      <c r="Q251" s="19">
        <v>56</v>
      </c>
      <c r="R251" s="57">
        <f t="shared" si="109"/>
        <v>45.161290322580648</v>
      </c>
      <c r="S251" s="101">
        <v>10</v>
      </c>
      <c r="T251" s="58">
        <f t="shared" si="110"/>
        <v>7.4626865671641793</v>
      </c>
      <c r="U251" s="27"/>
      <c r="V251" s="28"/>
      <c r="W251" s="27"/>
      <c r="X251" s="27"/>
    </row>
    <row r="252" spans="1:24">
      <c r="A252" s="25"/>
      <c r="B252" s="25"/>
      <c r="C252" s="25"/>
      <c r="D252" s="110" t="s">
        <v>23</v>
      </c>
      <c r="E252" s="18">
        <v>0</v>
      </c>
      <c r="F252" s="19">
        <v>0</v>
      </c>
      <c r="G252" s="56">
        <f t="shared" si="105"/>
        <v>0</v>
      </c>
      <c r="H252" s="19">
        <v>0</v>
      </c>
      <c r="I252" s="57">
        <f t="shared" si="106"/>
        <v>0</v>
      </c>
      <c r="J252" s="92">
        <v>0</v>
      </c>
      <c r="K252" s="58">
        <f t="shared" si="107"/>
        <v>0</v>
      </c>
      <c r="L252" s="18">
        <v>76</v>
      </c>
      <c r="M252" s="19">
        <v>36</v>
      </c>
      <c r="N252" s="56">
        <f t="shared" si="108"/>
        <v>48</v>
      </c>
      <c r="O252" s="19">
        <v>36</v>
      </c>
      <c r="P252" s="19">
        <v>3</v>
      </c>
      <c r="Q252" s="19">
        <v>39</v>
      </c>
      <c r="R252" s="57">
        <f t="shared" si="109"/>
        <v>52</v>
      </c>
      <c r="S252" s="101">
        <v>1</v>
      </c>
      <c r="T252" s="58">
        <f t="shared" si="110"/>
        <v>1.3157894736842106</v>
      </c>
      <c r="U252" s="27"/>
      <c r="V252" s="28"/>
      <c r="W252" s="27"/>
      <c r="X252" s="27"/>
    </row>
    <row r="253" spans="1:24">
      <c r="A253" s="25"/>
      <c r="B253" s="25"/>
      <c r="C253" s="25"/>
      <c r="D253" s="110" t="s">
        <v>24</v>
      </c>
      <c r="E253" s="18">
        <v>37</v>
      </c>
      <c r="F253" s="19">
        <v>27</v>
      </c>
      <c r="G253" s="56">
        <f t="shared" si="105"/>
        <v>75</v>
      </c>
      <c r="H253" s="19">
        <v>9</v>
      </c>
      <c r="I253" s="57">
        <f t="shared" si="106"/>
        <v>25</v>
      </c>
      <c r="J253" s="92">
        <v>1</v>
      </c>
      <c r="K253" s="58">
        <f t="shared" si="107"/>
        <v>2.7027027027027026</v>
      </c>
      <c r="L253" s="18">
        <v>36</v>
      </c>
      <c r="M253" s="19">
        <v>28</v>
      </c>
      <c r="N253" s="56">
        <f t="shared" si="108"/>
        <v>80</v>
      </c>
      <c r="O253" s="19">
        <v>5</v>
      </c>
      <c r="P253" s="19">
        <v>2</v>
      </c>
      <c r="Q253" s="19">
        <v>7</v>
      </c>
      <c r="R253" s="57">
        <f t="shared" si="109"/>
        <v>20</v>
      </c>
      <c r="S253" s="101">
        <v>1</v>
      </c>
      <c r="T253" s="58">
        <f t="shared" si="110"/>
        <v>2.7777777777777777</v>
      </c>
      <c r="U253" s="27"/>
      <c r="V253" s="28"/>
      <c r="W253" s="27"/>
      <c r="X253" s="27"/>
    </row>
    <row r="254" spans="1:24" s="65" customFormat="1">
      <c r="A254" s="125" t="s">
        <v>13</v>
      </c>
      <c r="B254" s="125"/>
      <c r="C254" s="125"/>
      <c r="D254" s="125"/>
      <c r="E254" s="59">
        <f t="shared" ref="E254:T254" si="111">SUM(E245:E253)</f>
        <v>453</v>
      </c>
      <c r="F254" s="60">
        <f t="shared" si="111"/>
        <v>283</v>
      </c>
      <c r="G254" s="61">
        <f t="shared" si="111"/>
        <v>402.03687821612345</v>
      </c>
      <c r="H254" s="60">
        <f t="shared" si="111"/>
        <v>156</v>
      </c>
      <c r="I254" s="61">
        <f t="shared" si="111"/>
        <v>297.96312178387649</v>
      </c>
      <c r="J254" s="60">
        <f t="shared" si="111"/>
        <v>14</v>
      </c>
      <c r="K254" s="62">
        <f t="shared" si="111"/>
        <v>22.889930281622263</v>
      </c>
      <c r="L254" s="59">
        <f t="shared" si="111"/>
        <v>810</v>
      </c>
      <c r="M254" s="60">
        <f t="shared" si="111"/>
        <v>301</v>
      </c>
      <c r="N254" s="61">
        <f t="shared" si="111"/>
        <v>475.44148906363824</v>
      </c>
      <c r="O254" s="60">
        <f t="shared" si="111"/>
        <v>264</v>
      </c>
      <c r="P254" s="60">
        <f t="shared" si="111"/>
        <v>210</v>
      </c>
      <c r="Q254" s="60">
        <f t="shared" si="111"/>
        <v>474</v>
      </c>
      <c r="R254" s="61">
        <f t="shared" si="111"/>
        <v>457.89184426969513</v>
      </c>
      <c r="S254" s="60">
        <f t="shared" si="111"/>
        <v>36</v>
      </c>
      <c r="T254" s="62">
        <f t="shared" si="111"/>
        <v>60.890062805153015</v>
      </c>
      <c r="U254" s="63"/>
      <c r="V254" s="64"/>
      <c r="W254" s="63"/>
      <c r="X254" s="63"/>
    </row>
    <row r="255" spans="1:24" s="72" customFormat="1" ht="15.75" thickBot="1">
      <c r="A255" s="126" t="s">
        <v>14</v>
      </c>
      <c r="B255" s="126"/>
      <c r="C255" s="126"/>
      <c r="D255" s="126"/>
      <c r="E255" s="66">
        <f>SUM(E254)</f>
        <v>453</v>
      </c>
      <c r="F255" s="67">
        <f>F254</f>
        <v>283</v>
      </c>
      <c r="G255" s="68">
        <f>IF(F255&gt;0,(F255*100/(E255-J255)),0)</f>
        <v>64.464692482915723</v>
      </c>
      <c r="H255" s="67">
        <f>H254</f>
        <v>156</v>
      </c>
      <c r="I255" s="69">
        <f>IF(H255&gt;0,(H255*100/(E255-J255)),0)</f>
        <v>35.535307517084284</v>
      </c>
      <c r="J255" s="100">
        <f>J254</f>
        <v>14</v>
      </c>
      <c r="K255" s="71">
        <f>IF(J255&gt;0,(J255*100/E255),0)</f>
        <v>3.0905077262693155</v>
      </c>
      <c r="L255" s="66">
        <f>L254</f>
        <v>810</v>
      </c>
      <c r="M255" s="67">
        <f>M254</f>
        <v>301</v>
      </c>
      <c r="N255" s="68">
        <f>IF(M255&gt;0,(M255*100/(L255-S255)),0)</f>
        <v>38.888888888888886</v>
      </c>
      <c r="O255" s="67">
        <f>O254</f>
        <v>264</v>
      </c>
      <c r="P255" s="67">
        <f>P254</f>
        <v>210</v>
      </c>
      <c r="Q255" s="67">
        <f>Q254</f>
        <v>474</v>
      </c>
      <c r="R255" s="69">
        <f>IF(Q255&gt;0,(Q255*100/(L255-S255)),0)</f>
        <v>61.240310077519382</v>
      </c>
      <c r="S255" s="100">
        <f>S254</f>
        <v>36</v>
      </c>
      <c r="T255" s="71">
        <f>IF(S255&gt;0,(S255*100/L255),0)</f>
        <v>4.4444444444444446</v>
      </c>
      <c r="V255" s="73"/>
    </row>
    <row r="258" spans="1:24" s="1" customFormat="1" ht="18.75">
      <c r="A258" s="137" t="s">
        <v>94</v>
      </c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V258" s="2"/>
    </row>
    <row r="259" spans="1:24" s="1" customFormat="1" ht="18.75">
      <c r="A259" s="137" t="s">
        <v>45</v>
      </c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V259" s="2"/>
    </row>
    <row r="260" spans="1:24" s="140" customFormat="1" ht="15.75" thickBot="1">
      <c r="A260" s="138"/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</row>
    <row r="261" spans="1:24">
      <c r="A261" s="123" t="s">
        <v>0</v>
      </c>
      <c r="B261" s="123"/>
      <c r="C261" s="141" t="s">
        <v>26</v>
      </c>
      <c r="D261" s="142"/>
      <c r="E261" s="147" t="s">
        <v>1</v>
      </c>
      <c r="F261" s="148"/>
      <c r="G261" s="148"/>
      <c r="H261" s="148"/>
      <c r="I261" s="148"/>
      <c r="J261" s="148"/>
      <c r="K261" s="149"/>
      <c r="L261" s="147" t="s">
        <v>2</v>
      </c>
      <c r="M261" s="148"/>
      <c r="N261" s="148"/>
      <c r="O261" s="148"/>
      <c r="P261" s="148"/>
      <c r="Q261" s="148"/>
      <c r="R261" s="148"/>
      <c r="S261" s="148"/>
      <c r="T261" s="149"/>
    </row>
    <row r="262" spans="1:24">
      <c r="A262" s="150" t="s">
        <v>3</v>
      </c>
      <c r="B262" s="150" t="s">
        <v>4</v>
      </c>
      <c r="C262" s="143"/>
      <c r="D262" s="144"/>
      <c r="E262" s="151" t="s">
        <v>5</v>
      </c>
      <c r="F262" s="153" t="s">
        <v>6</v>
      </c>
      <c r="G262" s="153"/>
      <c r="H262" s="154" t="s">
        <v>7</v>
      </c>
      <c r="I262" s="154"/>
      <c r="J262" s="155" t="s">
        <v>8</v>
      </c>
      <c r="K262" s="156"/>
      <c r="L262" s="151" t="s">
        <v>5</v>
      </c>
      <c r="M262" s="157" t="s">
        <v>6</v>
      </c>
      <c r="N262" s="158"/>
      <c r="O262" s="154" t="s">
        <v>7</v>
      </c>
      <c r="P262" s="154"/>
      <c r="Q262" s="154"/>
      <c r="R262" s="154"/>
      <c r="S262" s="159" t="s">
        <v>8</v>
      </c>
      <c r="T262" s="160"/>
    </row>
    <row r="263" spans="1:24">
      <c r="A263" s="150"/>
      <c r="B263" s="150"/>
      <c r="C263" s="143"/>
      <c r="D263" s="144"/>
      <c r="E263" s="151"/>
      <c r="F263" s="129" t="s">
        <v>9</v>
      </c>
      <c r="G263" s="131" t="s">
        <v>10</v>
      </c>
      <c r="H263" s="129" t="s">
        <v>9</v>
      </c>
      <c r="I263" s="133" t="s">
        <v>10</v>
      </c>
      <c r="J263" s="135" t="s">
        <v>5</v>
      </c>
      <c r="K263" s="127" t="s">
        <v>10</v>
      </c>
      <c r="L263" s="151"/>
      <c r="M263" s="129" t="s">
        <v>9</v>
      </c>
      <c r="N263" s="131" t="s">
        <v>10</v>
      </c>
      <c r="O263" s="123" t="s">
        <v>9</v>
      </c>
      <c r="P263" s="123"/>
      <c r="Q263" s="123"/>
      <c r="R263" s="133" t="s">
        <v>10</v>
      </c>
      <c r="S263" s="135" t="s">
        <v>5</v>
      </c>
      <c r="T263" s="161" t="s">
        <v>10</v>
      </c>
    </row>
    <row r="264" spans="1:24" ht="15.75" thickBot="1">
      <c r="A264" s="150"/>
      <c r="B264" s="150"/>
      <c r="C264" s="145"/>
      <c r="D264" s="146"/>
      <c r="E264" s="152"/>
      <c r="F264" s="130"/>
      <c r="G264" s="132"/>
      <c r="H264" s="130"/>
      <c r="I264" s="134"/>
      <c r="J264" s="136"/>
      <c r="K264" s="128"/>
      <c r="L264" s="152"/>
      <c r="M264" s="130"/>
      <c r="N264" s="132"/>
      <c r="O264" s="5" t="s">
        <v>11</v>
      </c>
      <c r="P264" s="6" t="s">
        <v>12</v>
      </c>
      <c r="Q264" s="6" t="s">
        <v>13</v>
      </c>
      <c r="R264" s="134"/>
      <c r="S264" s="136"/>
      <c r="T264" s="162"/>
    </row>
    <row r="265" spans="1:24">
      <c r="A265" s="123"/>
      <c r="B265" s="123"/>
      <c r="C265" s="123"/>
      <c r="D265" s="123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</row>
    <row r="266" spans="1:24">
      <c r="A266" s="102">
        <v>42552</v>
      </c>
      <c r="B266" s="102">
        <v>42735</v>
      </c>
      <c r="C266" s="25"/>
      <c r="D266" s="110" t="s">
        <v>20</v>
      </c>
      <c r="E266" s="18">
        <v>5</v>
      </c>
      <c r="F266" s="19">
        <v>4</v>
      </c>
      <c r="G266" s="20">
        <f t="shared" ref="G266:G267" si="112">IF(F266&gt;0,(F266*100/(E266-J266)),0)</f>
        <v>100</v>
      </c>
      <c r="H266" s="19">
        <v>0</v>
      </c>
      <c r="I266" s="21">
        <f t="shared" ref="I266:I267" si="113">IF(H266&gt;0,(H266*100/(E266-J266)),0)</f>
        <v>0</v>
      </c>
      <c r="J266" s="92">
        <v>1</v>
      </c>
      <c r="K266" s="23">
        <f t="shared" ref="K266:K267" si="114">IF(J266&gt;0,(J266*100/(E266)),0)</f>
        <v>20</v>
      </c>
      <c r="L266" s="18">
        <v>6</v>
      </c>
      <c r="M266" s="19">
        <v>4</v>
      </c>
      <c r="N266" s="20">
        <f t="shared" ref="N266:N267" si="115">IF(M266&gt;0,(M266*100/(L266-S266)),0)</f>
        <v>66.666666666666671</v>
      </c>
      <c r="O266" s="19">
        <v>1</v>
      </c>
      <c r="P266" s="19">
        <v>1</v>
      </c>
      <c r="Q266" s="19">
        <v>2</v>
      </c>
      <c r="R266" s="21">
        <f t="shared" ref="R266:R267" si="116">IF(Q266&gt;0,(Q266*100/(L266-S266)),0)</f>
        <v>33.333333333333336</v>
      </c>
      <c r="S266" s="101">
        <v>0</v>
      </c>
      <c r="T266" s="23">
        <f t="shared" ref="T266:T267" si="117">IF(S266&gt;0,(S266*100/(L266)),0)</f>
        <v>0</v>
      </c>
      <c r="U266" s="27"/>
      <c r="V266" s="28"/>
      <c r="W266" s="27"/>
      <c r="X266" s="27"/>
    </row>
    <row r="267" spans="1:24">
      <c r="A267" s="25"/>
      <c r="B267" s="25"/>
      <c r="C267" s="25"/>
      <c r="D267" s="110" t="s">
        <v>15</v>
      </c>
      <c r="E267" s="18">
        <v>127</v>
      </c>
      <c r="F267" s="19">
        <v>90</v>
      </c>
      <c r="G267" s="20">
        <f t="shared" si="112"/>
        <v>73.170731707317074</v>
      </c>
      <c r="H267" s="19">
        <v>33</v>
      </c>
      <c r="I267" s="21">
        <f t="shared" si="113"/>
        <v>26.829268292682926</v>
      </c>
      <c r="J267" s="92">
        <v>4</v>
      </c>
      <c r="K267" s="23">
        <f t="shared" si="114"/>
        <v>3.1496062992125986</v>
      </c>
      <c r="L267" s="18">
        <v>271</v>
      </c>
      <c r="M267" s="19">
        <v>84</v>
      </c>
      <c r="N267" s="20">
        <f t="shared" si="115"/>
        <v>31.818181818181817</v>
      </c>
      <c r="O267" s="19">
        <v>73</v>
      </c>
      <c r="P267" s="19">
        <v>107</v>
      </c>
      <c r="Q267" s="19">
        <v>180</v>
      </c>
      <c r="R267" s="21">
        <f t="shared" si="116"/>
        <v>68.181818181818187</v>
      </c>
      <c r="S267" s="101">
        <v>7</v>
      </c>
      <c r="T267" s="23">
        <f t="shared" si="117"/>
        <v>2.5830258302583027</v>
      </c>
      <c r="U267" s="27"/>
      <c r="V267" s="28"/>
      <c r="W267" s="27"/>
      <c r="X267" s="27"/>
    </row>
    <row r="268" spans="1:24" s="35" customFormat="1">
      <c r="A268" s="168" t="s">
        <v>13</v>
      </c>
      <c r="B268" s="168"/>
      <c r="C268" s="168"/>
      <c r="D268" s="168"/>
      <c r="E268" s="29">
        <f t="shared" ref="E268:T268" si="118">SUM(E266:E267)</f>
        <v>132</v>
      </c>
      <c r="F268" s="30">
        <f t="shared" si="118"/>
        <v>94</v>
      </c>
      <c r="G268" s="31">
        <f t="shared" si="118"/>
        <v>173.17073170731709</v>
      </c>
      <c r="H268" s="30">
        <f t="shared" si="118"/>
        <v>33</v>
      </c>
      <c r="I268" s="31">
        <f t="shared" si="118"/>
        <v>26.829268292682926</v>
      </c>
      <c r="J268" s="30">
        <f t="shared" si="118"/>
        <v>5</v>
      </c>
      <c r="K268" s="32">
        <f t="shared" si="118"/>
        <v>23.1496062992126</v>
      </c>
      <c r="L268" s="29">
        <f t="shared" si="118"/>
        <v>277</v>
      </c>
      <c r="M268" s="30">
        <f t="shared" si="118"/>
        <v>88</v>
      </c>
      <c r="N268" s="31">
        <f t="shared" si="118"/>
        <v>98.484848484848484</v>
      </c>
      <c r="O268" s="30">
        <f t="shared" si="118"/>
        <v>74</v>
      </c>
      <c r="P268" s="30">
        <f t="shared" si="118"/>
        <v>108</v>
      </c>
      <c r="Q268" s="30">
        <f t="shared" si="118"/>
        <v>182</v>
      </c>
      <c r="R268" s="31">
        <f t="shared" si="118"/>
        <v>101.51515151515153</v>
      </c>
      <c r="S268" s="30">
        <f t="shared" si="118"/>
        <v>7</v>
      </c>
      <c r="T268" s="32">
        <f t="shared" si="118"/>
        <v>2.5830258302583027</v>
      </c>
      <c r="U268" s="33"/>
      <c r="V268" s="34"/>
      <c r="W268" s="33"/>
      <c r="X268" s="33"/>
    </row>
    <row r="269" spans="1:24" s="41" customFormat="1" ht="15.75" thickBot="1">
      <c r="A269" s="169" t="s">
        <v>14</v>
      </c>
      <c r="B269" s="169"/>
      <c r="C269" s="169"/>
      <c r="D269" s="169"/>
      <c r="E269" s="36">
        <f>SUM(E268)</f>
        <v>132</v>
      </c>
      <c r="F269" s="37">
        <f>F268</f>
        <v>94</v>
      </c>
      <c r="G269" s="38">
        <f>IF(F269&gt;0,(F269*100/(E269-J269)),0)</f>
        <v>74.015748031496059</v>
      </c>
      <c r="H269" s="37">
        <f>H268</f>
        <v>33</v>
      </c>
      <c r="I269" s="39">
        <f>IF(H269&gt;0,(H269*100/(E269-J269)),0)</f>
        <v>25.984251968503937</v>
      </c>
      <c r="J269" s="93">
        <f>J268</f>
        <v>5</v>
      </c>
      <c r="K269" s="40">
        <f>IF(J269&gt;0,(J269*100/E269),0)</f>
        <v>3.7878787878787881</v>
      </c>
      <c r="L269" s="36">
        <f>L268</f>
        <v>277</v>
      </c>
      <c r="M269" s="37">
        <f>M268</f>
        <v>88</v>
      </c>
      <c r="N269" s="38">
        <f>IF(M269&gt;0,(M269*100/(L269-S269)),0)</f>
        <v>32.592592592592595</v>
      </c>
      <c r="O269" s="37">
        <f>O268</f>
        <v>74</v>
      </c>
      <c r="P269" s="37">
        <f>P268</f>
        <v>108</v>
      </c>
      <c r="Q269" s="37">
        <f>Q268</f>
        <v>182</v>
      </c>
      <c r="R269" s="39">
        <f>IF(Q269&gt;0,(Q269*100/(L269-S269)),0)</f>
        <v>67.407407407407405</v>
      </c>
      <c r="S269" s="93">
        <f>S268</f>
        <v>7</v>
      </c>
      <c r="T269" s="40">
        <f>IF(S269&gt;0,(S269*100/L269),0)</f>
        <v>2.5270758122743682</v>
      </c>
      <c r="V269" s="42"/>
    </row>
    <row r="270" spans="1:24">
      <c r="A270" s="170"/>
      <c r="B270" s="170"/>
      <c r="C270" s="170"/>
      <c r="D270" s="170"/>
      <c r="E270" s="45"/>
      <c r="F270" s="45"/>
      <c r="G270" s="46"/>
      <c r="H270" s="45"/>
      <c r="I270" s="46"/>
      <c r="J270" s="45"/>
      <c r="K270" s="46"/>
      <c r="L270" s="45"/>
      <c r="M270" s="45"/>
      <c r="N270" s="46"/>
      <c r="O270" s="45"/>
      <c r="P270" s="45"/>
      <c r="Q270" s="45"/>
      <c r="R270" s="46"/>
      <c r="S270" s="45"/>
      <c r="T270" s="46"/>
      <c r="U270" s="27"/>
      <c r="V270" s="28"/>
      <c r="W270" s="27"/>
      <c r="X270" s="27"/>
    </row>
    <row r="271" spans="1:24">
      <c r="A271" s="43"/>
      <c r="B271" s="44"/>
      <c r="C271" s="44"/>
      <c r="D271" s="44"/>
      <c r="E271" s="45"/>
      <c r="F271" s="45"/>
      <c r="G271" s="46"/>
      <c r="H271" s="45"/>
      <c r="I271" s="46"/>
      <c r="J271" s="45"/>
      <c r="K271" s="46"/>
      <c r="L271" s="45"/>
      <c r="M271" s="45"/>
      <c r="N271" s="46"/>
      <c r="O271" s="45"/>
      <c r="P271" s="45"/>
      <c r="Q271" s="45"/>
      <c r="R271" s="46"/>
      <c r="S271" s="45"/>
      <c r="T271" s="46"/>
      <c r="U271" s="27"/>
      <c r="V271" s="28"/>
      <c r="W271" s="27"/>
      <c r="X271" s="27"/>
    </row>
    <row r="272" spans="1:24" s="1" customFormat="1" ht="18.75">
      <c r="A272" s="137" t="s">
        <v>95</v>
      </c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V272" s="2"/>
    </row>
    <row r="273" spans="1:24" s="1" customFormat="1" ht="18.75">
      <c r="A273" s="137" t="s">
        <v>46</v>
      </c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V273" s="2"/>
    </row>
    <row r="274" spans="1:24" s="140" customFormat="1" ht="15.75" thickBot="1">
      <c r="A274" s="138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</row>
    <row r="275" spans="1:24">
      <c r="A275" s="123" t="s">
        <v>0</v>
      </c>
      <c r="B275" s="123"/>
      <c r="C275" s="141" t="s">
        <v>26</v>
      </c>
      <c r="D275" s="142"/>
      <c r="E275" s="147" t="s">
        <v>1</v>
      </c>
      <c r="F275" s="148"/>
      <c r="G275" s="148"/>
      <c r="H275" s="148"/>
      <c r="I275" s="148"/>
      <c r="J275" s="148"/>
      <c r="K275" s="149"/>
      <c r="L275" s="147" t="s">
        <v>2</v>
      </c>
      <c r="M275" s="148"/>
      <c r="N275" s="148"/>
      <c r="O275" s="148"/>
      <c r="P275" s="148"/>
      <c r="Q275" s="148"/>
      <c r="R275" s="148"/>
      <c r="S275" s="148"/>
      <c r="T275" s="149"/>
    </row>
    <row r="276" spans="1:24">
      <c r="A276" s="150" t="s">
        <v>3</v>
      </c>
      <c r="B276" s="150" t="s">
        <v>4</v>
      </c>
      <c r="C276" s="143"/>
      <c r="D276" s="144"/>
      <c r="E276" s="151" t="s">
        <v>5</v>
      </c>
      <c r="F276" s="153" t="s">
        <v>6</v>
      </c>
      <c r="G276" s="153"/>
      <c r="H276" s="154" t="s">
        <v>7</v>
      </c>
      <c r="I276" s="154"/>
      <c r="J276" s="155" t="s">
        <v>8</v>
      </c>
      <c r="K276" s="156"/>
      <c r="L276" s="151" t="s">
        <v>5</v>
      </c>
      <c r="M276" s="157" t="s">
        <v>6</v>
      </c>
      <c r="N276" s="158"/>
      <c r="O276" s="154" t="s">
        <v>7</v>
      </c>
      <c r="P276" s="154"/>
      <c r="Q276" s="154"/>
      <c r="R276" s="154"/>
      <c r="S276" s="159" t="s">
        <v>8</v>
      </c>
      <c r="T276" s="160"/>
    </row>
    <row r="277" spans="1:24">
      <c r="A277" s="150"/>
      <c r="B277" s="150"/>
      <c r="C277" s="143"/>
      <c r="D277" s="144"/>
      <c r="E277" s="151"/>
      <c r="F277" s="129" t="s">
        <v>9</v>
      </c>
      <c r="G277" s="131" t="s">
        <v>10</v>
      </c>
      <c r="H277" s="129" t="s">
        <v>9</v>
      </c>
      <c r="I277" s="133" t="s">
        <v>10</v>
      </c>
      <c r="J277" s="135" t="s">
        <v>5</v>
      </c>
      <c r="K277" s="127" t="s">
        <v>10</v>
      </c>
      <c r="L277" s="151"/>
      <c r="M277" s="129" t="s">
        <v>9</v>
      </c>
      <c r="N277" s="131" t="s">
        <v>10</v>
      </c>
      <c r="O277" s="123" t="s">
        <v>9</v>
      </c>
      <c r="P277" s="123"/>
      <c r="Q277" s="123"/>
      <c r="R277" s="133" t="s">
        <v>10</v>
      </c>
      <c r="S277" s="135" t="s">
        <v>5</v>
      </c>
      <c r="T277" s="161" t="s">
        <v>10</v>
      </c>
    </row>
    <row r="278" spans="1:24" ht="15.75" thickBot="1">
      <c r="A278" s="150"/>
      <c r="B278" s="150"/>
      <c r="C278" s="145"/>
      <c r="D278" s="146"/>
      <c r="E278" s="152"/>
      <c r="F278" s="130"/>
      <c r="G278" s="132"/>
      <c r="H278" s="130"/>
      <c r="I278" s="134"/>
      <c r="J278" s="136"/>
      <c r="K278" s="128"/>
      <c r="L278" s="152"/>
      <c r="M278" s="130"/>
      <c r="N278" s="132"/>
      <c r="O278" s="5" t="s">
        <v>11</v>
      </c>
      <c r="P278" s="6" t="s">
        <v>12</v>
      </c>
      <c r="Q278" s="6" t="s">
        <v>13</v>
      </c>
      <c r="R278" s="134"/>
      <c r="S278" s="136"/>
      <c r="T278" s="162"/>
    </row>
    <row r="279" spans="1:24">
      <c r="A279" s="123"/>
      <c r="B279" s="123"/>
      <c r="C279" s="123"/>
      <c r="D279" s="123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</row>
    <row r="280" spans="1:24">
      <c r="A280" s="109">
        <v>42552</v>
      </c>
      <c r="B280" s="102">
        <v>42735</v>
      </c>
      <c r="C280" s="25"/>
      <c r="D280" s="110" t="s">
        <v>15</v>
      </c>
      <c r="E280" s="18">
        <v>64</v>
      </c>
      <c r="F280" s="19">
        <v>43</v>
      </c>
      <c r="G280" s="56">
        <f t="shared" ref="G280" si="119">IF(F280&gt;0,(F280*100/(E280-J280)),0)</f>
        <v>69.354838709677423</v>
      </c>
      <c r="H280" s="19">
        <v>19</v>
      </c>
      <c r="I280" s="57">
        <f t="shared" ref="I280" si="120">IF(H280&gt;0,(H280*100/(E280-J280)),0)</f>
        <v>30.64516129032258</v>
      </c>
      <c r="J280" s="92">
        <v>2</v>
      </c>
      <c r="K280" s="58">
        <f t="shared" ref="K280" si="121">IF(J280&gt;0,(J280*100/(E280)),0)</f>
        <v>3.125</v>
      </c>
      <c r="L280" s="18">
        <v>107</v>
      </c>
      <c r="M280" s="19">
        <v>35</v>
      </c>
      <c r="N280" s="56">
        <f t="shared" ref="N280" si="122">IF(M280&gt;0,(M280*100/(L280-S280)),0)</f>
        <v>33.653846153846153</v>
      </c>
      <c r="O280" s="19">
        <v>19</v>
      </c>
      <c r="P280" s="19">
        <v>50</v>
      </c>
      <c r="Q280" s="19">
        <v>69</v>
      </c>
      <c r="R280" s="57">
        <f t="shared" ref="R280" si="123">IF(Q280&gt;0,(Q280*100/(L280-S280)),0)</f>
        <v>66.34615384615384</v>
      </c>
      <c r="S280" s="101">
        <v>3</v>
      </c>
      <c r="T280" s="58">
        <f t="shared" ref="T280" si="124">IF(S280&gt;0,(S280*100/(L280)),0)</f>
        <v>2.8037383177570092</v>
      </c>
      <c r="U280" s="27"/>
      <c r="V280" s="28"/>
      <c r="W280" s="27"/>
      <c r="X280" s="27"/>
    </row>
    <row r="281" spans="1:24" s="65" customFormat="1">
      <c r="A281" s="125" t="s">
        <v>13</v>
      </c>
      <c r="B281" s="125"/>
      <c r="C281" s="125"/>
      <c r="D281" s="125"/>
      <c r="E281" s="59">
        <f t="shared" ref="E281:T281" si="125">SUM(E280:E280)</f>
        <v>64</v>
      </c>
      <c r="F281" s="60">
        <f t="shared" si="125"/>
        <v>43</v>
      </c>
      <c r="G281" s="61">
        <f t="shared" si="125"/>
        <v>69.354838709677423</v>
      </c>
      <c r="H281" s="60">
        <f t="shared" si="125"/>
        <v>19</v>
      </c>
      <c r="I281" s="61">
        <f t="shared" si="125"/>
        <v>30.64516129032258</v>
      </c>
      <c r="J281" s="60">
        <f t="shared" si="125"/>
        <v>2</v>
      </c>
      <c r="K281" s="62">
        <f t="shared" si="125"/>
        <v>3.125</v>
      </c>
      <c r="L281" s="59">
        <f t="shared" si="125"/>
        <v>107</v>
      </c>
      <c r="M281" s="60">
        <f t="shared" si="125"/>
        <v>35</v>
      </c>
      <c r="N281" s="61">
        <f t="shared" si="125"/>
        <v>33.653846153846153</v>
      </c>
      <c r="O281" s="60">
        <f t="shared" si="125"/>
        <v>19</v>
      </c>
      <c r="P281" s="60">
        <f t="shared" si="125"/>
        <v>50</v>
      </c>
      <c r="Q281" s="60">
        <f t="shared" si="125"/>
        <v>69</v>
      </c>
      <c r="R281" s="61">
        <f t="shared" si="125"/>
        <v>66.34615384615384</v>
      </c>
      <c r="S281" s="60">
        <f t="shared" si="125"/>
        <v>3</v>
      </c>
      <c r="T281" s="62">
        <f t="shared" si="125"/>
        <v>2.8037383177570092</v>
      </c>
      <c r="U281" s="63"/>
      <c r="V281" s="64"/>
      <c r="W281" s="63"/>
      <c r="X281" s="63"/>
    </row>
    <row r="282" spans="1:24" s="72" customFormat="1" ht="15.75" thickBot="1">
      <c r="A282" s="126" t="s">
        <v>14</v>
      </c>
      <c r="B282" s="126"/>
      <c r="C282" s="126"/>
      <c r="D282" s="126"/>
      <c r="E282" s="66">
        <f>SUM(E281)</f>
        <v>64</v>
      </c>
      <c r="F282" s="67">
        <f>F281</f>
        <v>43</v>
      </c>
      <c r="G282" s="68">
        <f>IF(F282&gt;0,(F282*100/(E282-J282)),0)</f>
        <v>69.354838709677423</v>
      </c>
      <c r="H282" s="67">
        <f>H281</f>
        <v>19</v>
      </c>
      <c r="I282" s="69">
        <f>IF(H282&gt;0,(H282*100/(E282-J282)),0)</f>
        <v>30.64516129032258</v>
      </c>
      <c r="J282" s="100">
        <f>J281</f>
        <v>2</v>
      </c>
      <c r="K282" s="71">
        <f>IF(J282&gt;0,(J282*100/E282),0)</f>
        <v>3.125</v>
      </c>
      <c r="L282" s="66">
        <f>L281</f>
        <v>107</v>
      </c>
      <c r="M282" s="67">
        <f>M281</f>
        <v>35</v>
      </c>
      <c r="N282" s="68">
        <f>IF(M282&gt;0,(M282*100/(L282-S282)),0)</f>
        <v>33.653846153846153</v>
      </c>
      <c r="O282" s="67">
        <f>O281</f>
        <v>19</v>
      </c>
      <c r="P282" s="67">
        <f>P281</f>
        <v>50</v>
      </c>
      <c r="Q282" s="67">
        <f>Q281</f>
        <v>69</v>
      </c>
      <c r="R282" s="69">
        <f>IF(Q282&gt;0,(Q282*100/(L282-S282)),0)</f>
        <v>66.34615384615384</v>
      </c>
      <c r="S282" s="100">
        <f>S281</f>
        <v>3</v>
      </c>
      <c r="T282" s="71">
        <f>IF(S282&gt;0,(S282*100/L282),0)</f>
        <v>2.8037383177570092</v>
      </c>
      <c r="V282" s="73"/>
    </row>
    <row r="283" spans="1:24">
      <c r="A283" s="27"/>
      <c r="B283" s="77"/>
      <c r="C283" s="77"/>
      <c r="D283" s="77"/>
      <c r="E283" s="45"/>
      <c r="F283" s="45"/>
      <c r="G283" s="46"/>
      <c r="H283" s="47"/>
      <c r="I283" s="47"/>
      <c r="J283" s="47"/>
      <c r="K283" s="46"/>
      <c r="L283" s="45"/>
      <c r="M283" s="45"/>
      <c r="N283" s="46"/>
      <c r="O283" s="47"/>
      <c r="P283" s="48"/>
      <c r="Q283" s="48"/>
      <c r="R283" s="47"/>
      <c r="S283" s="47"/>
      <c r="T283" s="46"/>
      <c r="U283" s="27"/>
      <c r="V283" s="28"/>
      <c r="W283" s="27"/>
      <c r="X283" s="27"/>
    </row>
    <row r="284" spans="1:24">
      <c r="A284" s="27"/>
      <c r="B284" s="77"/>
      <c r="C284" s="77"/>
      <c r="D284" s="77"/>
      <c r="E284" s="45"/>
      <c r="F284" s="45"/>
      <c r="G284" s="46"/>
      <c r="H284" s="45"/>
      <c r="I284" s="46"/>
      <c r="J284" s="45"/>
      <c r="K284" s="46"/>
      <c r="L284" s="45"/>
      <c r="M284" s="45"/>
      <c r="N284" s="46"/>
      <c r="O284" s="45"/>
      <c r="P284" s="45"/>
      <c r="Q284" s="45"/>
      <c r="R284" s="46"/>
      <c r="S284" s="45"/>
      <c r="T284" s="46"/>
      <c r="U284" s="27"/>
      <c r="V284" s="28"/>
      <c r="W284" s="27"/>
      <c r="X284" s="27"/>
    </row>
    <row r="285" spans="1:24" s="1" customFormat="1" ht="18.75">
      <c r="A285" s="137" t="s">
        <v>96</v>
      </c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V285" s="2"/>
    </row>
    <row r="286" spans="1:24" s="1" customFormat="1" ht="18.75">
      <c r="A286" s="137" t="s">
        <v>47</v>
      </c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V286" s="2"/>
    </row>
    <row r="287" spans="1:24" s="140" customFormat="1" ht="15.75" thickBot="1">
      <c r="A287" s="138"/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</row>
    <row r="288" spans="1:24">
      <c r="A288" s="123" t="s">
        <v>0</v>
      </c>
      <c r="B288" s="123"/>
      <c r="C288" s="141" t="s">
        <v>26</v>
      </c>
      <c r="D288" s="142"/>
      <c r="E288" s="147" t="s">
        <v>1</v>
      </c>
      <c r="F288" s="148"/>
      <c r="G288" s="148"/>
      <c r="H288" s="148"/>
      <c r="I288" s="148"/>
      <c r="J288" s="148"/>
      <c r="K288" s="149"/>
      <c r="L288" s="147" t="s">
        <v>2</v>
      </c>
      <c r="M288" s="148"/>
      <c r="N288" s="148"/>
      <c r="O288" s="148"/>
      <c r="P288" s="148"/>
      <c r="Q288" s="148"/>
      <c r="R288" s="148"/>
      <c r="S288" s="148"/>
      <c r="T288" s="149"/>
    </row>
    <row r="289" spans="1:24">
      <c r="A289" s="150" t="s">
        <v>3</v>
      </c>
      <c r="B289" s="150" t="s">
        <v>4</v>
      </c>
      <c r="C289" s="143"/>
      <c r="D289" s="144"/>
      <c r="E289" s="151" t="s">
        <v>5</v>
      </c>
      <c r="F289" s="153" t="s">
        <v>6</v>
      </c>
      <c r="G289" s="153"/>
      <c r="H289" s="154" t="s">
        <v>7</v>
      </c>
      <c r="I289" s="154"/>
      <c r="J289" s="155" t="s">
        <v>8</v>
      </c>
      <c r="K289" s="156"/>
      <c r="L289" s="151" t="s">
        <v>5</v>
      </c>
      <c r="M289" s="157" t="s">
        <v>6</v>
      </c>
      <c r="N289" s="158"/>
      <c r="O289" s="154" t="s">
        <v>7</v>
      </c>
      <c r="P289" s="154"/>
      <c r="Q289" s="154"/>
      <c r="R289" s="154"/>
      <c r="S289" s="159" t="s">
        <v>8</v>
      </c>
      <c r="T289" s="160"/>
    </row>
    <row r="290" spans="1:24">
      <c r="A290" s="150"/>
      <c r="B290" s="150"/>
      <c r="C290" s="143"/>
      <c r="D290" s="144"/>
      <c r="E290" s="151"/>
      <c r="F290" s="129" t="s">
        <v>9</v>
      </c>
      <c r="G290" s="131" t="s">
        <v>10</v>
      </c>
      <c r="H290" s="129" t="s">
        <v>9</v>
      </c>
      <c r="I290" s="133" t="s">
        <v>10</v>
      </c>
      <c r="J290" s="135" t="s">
        <v>5</v>
      </c>
      <c r="K290" s="127" t="s">
        <v>10</v>
      </c>
      <c r="L290" s="151"/>
      <c r="M290" s="129" t="s">
        <v>9</v>
      </c>
      <c r="N290" s="131" t="s">
        <v>10</v>
      </c>
      <c r="O290" s="123" t="s">
        <v>9</v>
      </c>
      <c r="P290" s="123"/>
      <c r="Q290" s="123"/>
      <c r="R290" s="133" t="s">
        <v>10</v>
      </c>
      <c r="S290" s="135" t="s">
        <v>5</v>
      </c>
      <c r="T290" s="161" t="s">
        <v>10</v>
      </c>
    </row>
    <row r="291" spans="1:24" ht="15.75" thickBot="1">
      <c r="A291" s="150"/>
      <c r="B291" s="150"/>
      <c r="C291" s="145"/>
      <c r="D291" s="146"/>
      <c r="E291" s="152"/>
      <c r="F291" s="130"/>
      <c r="G291" s="132"/>
      <c r="H291" s="130"/>
      <c r="I291" s="134"/>
      <c r="J291" s="136"/>
      <c r="K291" s="128"/>
      <c r="L291" s="152"/>
      <c r="M291" s="130"/>
      <c r="N291" s="132"/>
      <c r="O291" s="5" t="s">
        <v>11</v>
      </c>
      <c r="P291" s="6" t="s">
        <v>12</v>
      </c>
      <c r="Q291" s="6" t="s">
        <v>13</v>
      </c>
      <c r="R291" s="134"/>
      <c r="S291" s="136"/>
      <c r="T291" s="162"/>
    </row>
    <row r="292" spans="1:24">
      <c r="A292" s="123"/>
      <c r="B292" s="123"/>
      <c r="C292" s="123"/>
      <c r="D292" s="123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</row>
    <row r="293" spans="1:24">
      <c r="A293" s="102">
        <v>42552</v>
      </c>
      <c r="B293" s="102">
        <v>42735</v>
      </c>
      <c r="C293" s="25"/>
      <c r="D293" s="110" t="s">
        <v>15</v>
      </c>
      <c r="E293" s="18">
        <v>66</v>
      </c>
      <c r="F293" s="19">
        <v>40</v>
      </c>
      <c r="G293" s="56">
        <f t="shared" ref="G293" si="126">IF(F293&gt;0,(F293*100/(E293-J293)),0)</f>
        <v>60.606060606060609</v>
      </c>
      <c r="H293" s="19">
        <v>26</v>
      </c>
      <c r="I293" s="57">
        <f t="shared" ref="I293" si="127">IF(H293&gt;0,(H293*100/(E293-J293)),0)</f>
        <v>39.393939393939391</v>
      </c>
      <c r="J293" s="92">
        <v>0</v>
      </c>
      <c r="K293" s="58">
        <f t="shared" ref="K293" si="128">IF(J293&gt;0,(J293*100/(E293)),0)</f>
        <v>0</v>
      </c>
      <c r="L293" s="18">
        <v>107</v>
      </c>
      <c r="M293" s="19">
        <v>30</v>
      </c>
      <c r="N293" s="56">
        <f t="shared" ref="N293" si="129">IF(M293&gt;0,(M293*100/(L293-S293)),0)</f>
        <v>28.571428571428573</v>
      </c>
      <c r="O293" s="19">
        <v>30</v>
      </c>
      <c r="P293" s="19">
        <v>45</v>
      </c>
      <c r="Q293" s="19">
        <v>75</v>
      </c>
      <c r="R293" s="57">
        <f t="shared" ref="R293" si="130">IF(Q293&gt;0,(Q293*100/(L293-S293)),0)</f>
        <v>71.428571428571431</v>
      </c>
      <c r="S293" s="76">
        <v>2</v>
      </c>
      <c r="T293" s="58">
        <f t="shared" ref="T293" si="131">IF(S293&gt;0,(S293*100/(L293)),0)</f>
        <v>1.8691588785046729</v>
      </c>
      <c r="U293" s="27"/>
      <c r="V293" s="28"/>
      <c r="W293" s="27"/>
      <c r="X293" s="27"/>
    </row>
    <row r="294" spans="1:24" s="65" customFormat="1">
      <c r="A294" s="125" t="s">
        <v>13</v>
      </c>
      <c r="B294" s="125"/>
      <c r="C294" s="125"/>
      <c r="D294" s="125"/>
      <c r="E294" s="59">
        <f t="shared" ref="E294:T294" si="132">SUM(E293:E293)</f>
        <v>66</v>
      </c>
      <c r="F294" s="60">
        <f t="shared" si="132"/>
        <v>40</v>
      </c>
      <c r="G294" s="61">
        <f t="shared" si="132"/>
        <v>60.606060606060609</v>
      </c>
      <c r="H294" s="60">
        <f t="shared" si="132"/>
        <v>26</v>
      </c>
      <c r="I294" s="61">
        <f t="shared" si="132"/>
        <v>39.393939393939391</v>
      </c>
      <c r="J294" s="60">
        <f t="shared" si="132"/>
        <v>0</v>
      </c>
      <c r="K294" s="62">
        <f t="shared" si="132"/>
        <v>0</v>
      </c>
      <c r="L294" s="59">
        <f t="shared" si="132"/>
        <v>107</v>
      </c>
      <c r="M294" s="60">
        <f t="shared" si="132"/>
        <v>30</v>
      </c>
      <c r="N294" s="61">
        <f t="shared" si="132"/>
        <v>28.571428571428573</v>
      </c>
      <c r="O294" s="60">
        <f t="shared" si="132"/>
        <v>30</v>
      </c>
      <c r="P294" s="60">
        <f t="shared" si="132"/>
        <v>45</v>
      </c>
      <c r="Q294" s="60">
        <f t="shared" si="132"/>
        <v>75</v>
      </c>
      <c r="R294" s="61">
        <f t="shared" si="132"/>
        <v>71.428571428571431</v>
      </c>
      <c r="S294" s="60">
        <f t="shared" si="132"/>
        <v>2</v>
      </c>
      <c r="T294" s="62">
        <f t="shared" si="132"/>
        <v>1.8691588785046729</v>
      </c>
      <c r="U294" s="63"/>
      <c r="V294" s="64"/>
      <c r="W294" s="63"/>
      <c r="X294" s="63"/>
    </row>
    <row r="295" spans="1:24" s="72" customFormat="1" ht="15.75" thickBot="1">
      <c r="A295" s="126" t="s">
        <v>14</v>
      </c>
      <c r="B295" s="126"/>
      <c r="C295" s="126"/>
      <c r="D295" s="126"/>
      <c r="E295" s="66">
        <f>SUM(E294)</f>
        <v>66</v>
      </c>
      <c r="F295" s="67">
        <f>F294</f>
        <v>40</v>
      </c>
      <c r="G295" s="68">
        <f>IF(F295&gt;0,(F295*100/(E295-J295)),0)</f>
        <v>60.606060606060609</v>
      </c>
      <c r="H295" s="67">
        <f>H294</f>
        <v>26</v>
      </c>
      <c r="I295" s="69">
        <f>IF(H295&gt;0,(H295*100/(E295-J295)),0)</f>
        <v>39.393939393939391</v>
      </c>
      <c r="J295" s="100">
        <f>J294</f>
        <v>0</v>
      </c>
      <c r="K295" s="71">
        <f>IF(J295&gt;0,(J295*100/E295),0)</f>
        <v>0</v>
      </c>
      <c r="L295" s="66">
        <f>L294</f>
        <v>107</v>
      </c>
      <c r="M295" s="67">
        <f>M294</f>
        <v>30</v>
      </c>
      <c r="N295" s="68">
        <f>IF(M295&gt;0,(M295*100/(L295-S295)),0)</f>
        <v>28.571428571428573</v>
      </c>
      <c r="O295" s="67">
        <f>O294</f>
        <v>30</v>
      </c>
      <c r="P295" s="67">
        <f>P294</f>
        <v>45</v>
      </c>
      <c r="Q295" s="67">
        <f>Q294</f>
        <v>75</v>
      </c>
      <c r="R295" s="69">
        <f>IF(Q295&gt;0,(Q295*100/(L295-S295)),0)</f>
        <v>71.428571428571431</v>
      </c>
      <c r="S295" s="100">
        <f>S294</f>
        <v>2</v>
      </c>
      <c r="T295" s="71">
        <f>IF(S295&gt;0,(S295*100/L295),0)</f>
        <v>1.8691588785046729</v>
      </c>
      <c r="V295" s="73"/>
    </row>
    <row r="298" spans="1:24" s="1" customFormat="1" ht="18.75">
      <c r="A298" s="137" t="s">
        <v>97</v>
      </c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V298" s="2"/>
    </row>
    <row r="299" spans="1:24" s="1" customFormat="1" ht="18.75">
      <c r="A299" s="137" t="s">
        <v>48</v>
      </c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V299" s="2"/>
    </row>
    <row r="300" spans="1:24" s="140" customFormat="1" ht="15.75" thickBot="1">
      <c r="A300" s="138"/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</row>
    <row r="301" spans="1:24">
      <c r="A301" s="123" t="s">
        <v>0</v>
      </c>
      <c r="B301" s="123"/>
      <c r="C301" s="141" t="s">
        <v>26</v>
      </c>
      <c r="D301" s="142"/>
      <c r="E301" s="147" t="s">
        <v>1</v>
      </c>
      <c r="F301" s="148"/>
      <c r="G301" s="148"/>
      <c r="H301" s="148"/>
      <c r="I301" s="148"/>
      <c r="J301" s="148"/>
      <c r="K301" s="149"/>
      <c r="L301" s="147" t="s">
        <v>2</v>
      </c>
      <c r="M301" s="148"/>
      <c r="N301" s="148"/>
      <c r="O301" s="148"/>
      <c r="P301" s="148"/>
      <c r="Q301" s="148"/>
      <c r="R301" s="148"/>
      <c r="S301" s="148"/>
      <c r="T301" s="149"/>
    </row>
    <row r="302" spans="1:24">
      <c r="A302" s="150" t="s">
        <v>3</v>
      </c>
      <c r="B302" s="150" t="s">
        <v>4</v>
      </c>
      <c r="C302" s="143"/>
      <c r="D302" s="144"/>
      <c r="E302" s="151" t="s">
        <v>5</v>
      </c>
      <c r="F302" s="153" t="s">
        <v>6</v>
      </c>
      <c r="G302" s="153"/>
      <c r="H302" s="154" t="s">
        <v>7</v>
      </c>
      <c r="I302" s="154"/>
      <c r="J302" s="155" t="s">
        <v>8</v>
      </c>
      <c r="K302" s="156"/>
      <c r="L302" s="151" t="s">
        <v>5</v>
      </c>
      <c r="M302" s="157" t="s">
        <v>6</v>
      </c>
      <c r="N302" s="158"/>
      <c r="O302" s="154" t="s">
        <v>7</v>
      </c>
      <c r="P302" s="154"/>
      <c r="Q302" s="154"/>
      <c r="R302" s="154"/>
      <c r="S302" s="159" t="s">
        <v>8</v>
      </c>
      <c r="T302" s="160"/>
    </row>
    <row r="303" spans="1:24">
      <c r="A303" s="150"/>
      <c r="B303" s="150"/>
      <c r="C303" s="143"/>
      <c r="D303" s="144"/>
      <c r="E303" s="151"/>
      <c r="F303" s="129" t="s">
        <v>9</v>
      </c>
      <c r="G303" s="131" t="s">
        <v>10</v>
      </c>
      <c r="H303" s="129" t="s">
        <v>9</v>
      </c>
      <c r="I303" s="133" t="s">
        <v>10</v>
      </c>
      <c r="J303" s="135" t="s">
        <v>5</v>
      </c>
      <c r="K303" s="127" t="s">
        <v>10</v>
      </c>
      <c r="L303" s="151"/>
      <c r="M303" s="129" t="s">
        <v>9</v>
      </c>
      <c r="N303" s="131" t="s">
        <v>10</v>
      </c>
      <c r="O303" s="123" t="s">
        <v>9</v>
      </c>
      <c r="P303" s="123"/>
      <c r="Q303" s="123"/>
      <c r="R303" s="133" t="s">
        <v>10</v>
      </c>
      <c r="S303" s="135" t="s">
        <v>5</v>
      </c>
      <c r="T303" s="161" t="s">
        <v>10</v>
      </c>
    </row>
    <row r="304" spans="1:24" ht="15.75" thickBot="1">
      <c r="A304" s="150"/>
      <c r="B304" s="150"/>
      <c r="C304" s="145"/>
      <c r="D304" s="146"/>
      <c r="E304" s="152"/>
      <c r="F304" s="130"/>
      <c r="G304" s="132"/>
      <c r="H304" s="130"/>
      <c r="I304" s="134"/>
      <c r="J304" s="136"/>
      <c r="K304" s="128"/>
      <c r="L304" s="152"/>
      <c r="M304" s="130"/>
      <c r="N304" s="132"/>
      <c r="O304" s="5" t="s">
        <v>11</v>
      </c>
      <c r="P304" s="6" t="s">
        <v>12</v>
      </c>
      <c r="Q304" s="6" t="s">
        <v>13</v>
      </c>
      <c r="R304" s="134"/>
      <c r="S304" s="136"/>
      <c r="T304" s="162"/>
    </row>
    <row r="305" spans="1:24">
      <c r="A305" s="123"/>
      <c r="B305" s="123"/>
      <c r="C305" s="123"/>
      <c r="D305" s="123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</row>
    <row r="306" spans="1:24">
      <c r="A306" s="102">
        <v>42552</v>
      </c>
      <c r="B306" s="102">
        <v>42735</v>
      </c>
      <c r="C306" s="25"/>
      <c r="D306" s="110" t="s">
        <v>15</v>
      </c>
      <c r="E306" s="18">
        <v>76</v>
      </c>
      <c r="F306" s="19">
        <v>36</v>
      </c>
      <c r="G306" s="56">
        <f t="shared" ref="G306" si="133">IF(F306&gt;0,(F306*100/(E306-J306)),0)</f>
        <v>49.315068493150683</v>
      </c>
      <c r="H306" s="19">
        <v>37</v>
      </c>
      <c r="I306" s="57">
        <f t="shared" ref="I306" si="134">IF(H306&gt;0,(H306*100/(E306-J306)),0)</f>
        <v>50.684931506849317</v>
      </c>
      <c r="J306" s="92">
        <v>3</v>
      </c>
      <c r="K306" s="58">
        <f t="shared" ref="K306" si="135">IF(J306&gt;0,(J306*100/(E306)),0)</f>
        <v>3.9473684210526314</v>
      </c>
      <c r="L306" s="18">
        <v>96</v>
      </c>
      <c r="M306" s="19">
        <v>30</v>
      </c>
      <c r="N306" s="56">
        <f t="shared" ref="N306" si="136">IF(M306&gt;0,(M306*100/(L306-S306)),0)</f>
        <v>33.707865168539328</v>
      </c>
      <c r="O306" s="19">
        <v>21</v>
      </c>
      <c r="P306" s="19">
        <v>38</v>
      </c>
      <c r="Q306" s="19">
        <v>59</v>
      </c>
      <c r="R306" s="57">
        <f t="shared" ref="R306" si="137">IF(Q306&gt;0,(Q306*100/(L306-S306)),0)</f>
        <v>66.292134831460672</v>
      </c>
      <c r="S306" s="101">
        <v>7</v>
      </c>
      <c r="T306" s="58">
        <f t="shared" ref="T306" si="138">IF(S306&gt;0,(S306*100/(L306)),0)</f>
        <v>7.291666666666667</v>
      </c>
      <c r="U306" s="27"/>
      <c r="V306" s="28"/>
      <c r="W306" s="27"/>
      <c r="X306" s="27"/>
    </row>
    <row r="307" spans="1:24" s="65" customFormat="1">
      <c r="A307" s="125" t="s">
        <v>13</v>
      </c>
      <c r="B307" s="125"/>
      <c r="C307" s="125"/>
      <c r="D307" s="125"/>
      <c r="E307" s="59">
        <f t="shared" ref="E307:T307" si="139">SUM(E306:E306)</f>
        <v>76</v>
      </c>
      <c r="F307" s="60">
        <f t="shared" si="139"/>
        <v>36</v>
      </c>
      <c r="G307" s="61">
        <f t="shared" si="139"/>
        <v>49.315068493150683</v>
      </c>
      <c r="H307" s="60">
        <f t="shared" si="139"/>
        <v>37</v>
      </c>
      <c r="I307" s="61">
        <f t="shared" si="139"/>
        <v>50.684931506849317</v>
      </c>
      <c r="J307" s="60">
        <f t="shared" si="139"/>
        <v>3</v>
      </c>
      <c r="K307" s="62">
        <f t="shared" si="139"/>
        <v>3.9473684210526314</v>
      </c>
      <c r="L307" s="59">
        <f t="shared" si="139"/>
        <v>96</v>
      </c>
      <c r="M307" s="60">
        <f t="shared" si="139"/>
        <v>30</v>
      </c>
      <c r="N307" s="61">
        <f t="shared" si="139"/>
        <v>33.707865168539328</v>
      </c>
      <c r="O307" s="60">
        <f t="shared" si="139"/>
        <v>21</v>
      </c>
      <c r="P307" s="60">
        <f t="shared" si="139"/>
        <v>38</v>
      </c>
      <c r="Q307" s="60">
        <f t="shared" si="139"/>
        <v>59</v>
      </c>
      <c r="R307" s="61">
        <f t="shared" si="139"/>
        <v>66.292134831460672</v>
      </c>
      <c r="S307" s="60">
        <f t="shared" si="139"/>
        <v>7</v>
      </c>
      <c r="T307" s="62">
        <f t="shared" si="139"/>
        <v>7.291666666666667</v>
      </c>
      <c r="U307" s="63"/>
      <c r="V307" s="64"/>
      <c r="W307" s="63"/>
      <c r="X307" s="63"/>
    </row>
    <row r="308" spans="1:24" s="72" customFormat="1" ht="15.75" thickBot="1">
      <c r="A308" s="126" t="s">
        <v>14</v>
      </c>
      <c r="B308" s="126"/>
      <c r="C308" s="126"/>
      <c r="D308" s="126"/>
      <c r="E308" s="66">
        <f>SUM(E307)</f>
        <v>76</v>
      </c>
      <c r="F308" s="67">
        <f>F307</f>
        <v>36</v>
      </c>
      <c r="G308" s="68">
        <f>IF(F308&gt;0,(F308*100/(E308-J308)),0)</f>
        <v>49.315068493150683</v>
      </c>
      <c r="H308" s="67">
        <f>H307</f>
        <v>37</v>
      </c>
      <c r="I308" s="69">
        <f>IF(H308&gt;0,(H308*100/(E308-J308)),0)</f>
        <v>50.684931506849317</v>
      </c>
      <c r="J308" s="100">
        <f>J307</f>
        <v>3</v>
      </c>
      <c r="K308" s="71">
        <f>IF(J308&gt;0,(J308*100/E308),0)</f>
        <v>3.9473684210526314</v>
      </c>
      <c r="L308" s="66">
        <f>L307</f>
        <v>96</v>
      </c>
      <c r="M308" s="67">
        <f>M307</f>
        <v>30</v>
      </c>
      <c r="N308" s="68">
        <f>IF(M308&gt;0,(M308*100/(L308-S308)),0)</f>
        <v>33.707865168539328</v>
      </c>
      <c r="O308" s="67">
        <f>O307</f>
        <v>21</v>
      </c>
      <c r="P308" s="67">
        <f>P307</f>
        <v>38</v>
      </c>
      <c r="Q308" s="67">
        <f>Q307</f>
        <v>59</v>
      </c>
      <c r="R308" s="69">
        <f>IF(Q308&gt;0,(Q308*100/(L308-S308)),0)</f>
        <v>66.292134831460672</v>
      </c>
      <c r="S308" s="100">
        <f>S307</f>
        <v>7</v>
      </c>
      <c r="T308" s="71">
        <f>IF(S308&gt;0,(S308*100/L308),0)</f>
        <v>7.291666666666667</v>
      </c>
      <c r="V308" s="73"/>
    </row>
    <row r="311" spans="1:24" s="1" customFormat="1" ht="18.75">
      <c r="A311" s="137" t="s">
        <v>98</v>
      </c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V311" s="2"/>
    </row>
    <row r="312" spans="1:24" s="1" customFormat="1" ht="18.75">
      <c r="A312" s="137" t="s">
        <v>49</v>
      </c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V312" s="2"/>
    </row>
    <row r="313" spans="1:24" s="140" customFormat="1" ht="15.75" thickBot="1">
      <c r="A313" s="138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</row>
    <row r="314" spans="1:24">
      <c r="A314" s="123" t="s">
        <v>0</v>
      </c>
      <c r="B314" s="123"/>
      <c r="C314" s="141" t="s">
        <v>26</v>
      </c>
      <c r="D314" s="142"/>
      <c r="E314" s="147" t="s">
        <v>1</v>
      </c>
      <c r="F314" s="148"/>
      <c r="G314" s="148"/>
      <c r="H314" s="148"/>
      <c r="I314" s="148"/>
      <c r="J314" s="148"/>
      <c r="K314" s="149"/>
      <c r="L314" s="147" t="s">
        <v>2</v>
      </c>
      <c r="M314" s="148"/>
      <c r="N314" s="148"/>
      <c r="O314" s="148"/>
      <c r="P314" s="148"/>
      <c r="Q314" s="148"/>
      <c r="R314" s="148"/>
      <c r="S314" s="148"/>
      <c r="T314" s="149"/>
    </row>
    <row r="315" spans="1:24">
      <c r="A315" s="150" t="s">
        <v>3</v>
      </c>
      <c r="B315" s="150" t="s">
        <v>4</v>
      </c>
      <c r="C315" s="143"/>
      <c r="D315" s="144"/>
      <c r="E315" s="151" t="s">
        <v>5</v>
      </c>
      <c r="F315" s="153" t="s">
        <v>6</v>
      </c>
      <c r="G315" s="153"/>
      <c r="H315" s="154" t="s">
        <v>7</v>
      </c>
      <c r="I315" s="154"/>
      <c r="J315" s="155" t="s">
        <v>8</v>
      </c>
      <c r="K315" s="156"/>
      <c r="L315" s="151" t="s">
        <v>5</v>
      </c>
      <c r="M315" s="157" t="s">
        <v>6</v>
      </c>
      <c r="N315" s="158"/>
      <c r="O315" s="154" t="s">
        <v>7</v>
      </c>
      <c r="P315" s="154"/>
      <c r="Q315" s="154"/>
      <c r="R315" s="154"/>
      <c r="S315" s="159" t="s">
        <v>8</v>
      </c>
      <c r="T315" s="160"/>
    </row>
    <row r="316" spans="1:24">
      <c r="A316" s="150"/>
      <c r="B316" s="150"/>
      <c r="C316" s="143"/>
      <c r="D316" s="144"/>
      <c r="E316" s="151"/>
      <c r="F316" s="129" t="s">
        <v>9</v>
      </c>
      <c r="G316" s="131" t="s">
        <v>10</v>
      </c>
      <c r="H316" s="129" t="s">
        <v>9</v>
      </c>
      <c r="I316" s="133" t="s">
        <v>10</v>
      </c>
      <c r="J316" s="135" t="s">
        <v>5</v>
      </c>
      <c r="K316" s="127" t="s">
        <v>10</v>
      </c>
      <c r="L316" s="151"/>
      <c r="M316" s="129" t="s">
        <v>9</v>
      </c>
      <c r="N316" s="131" t="s">
        <v>10</v>
      </c>
      <c r="O316" s="123" t="s">
        <v>9</v>
      </c>
      <c r="P316" s="123"/>
      <c r="Q316" s="123"/>
      <c r="R316" s="133" t="s">
        <v>10</v>
      </c>
      <c r="S316" s="135" t="s">
        <v>5</v>
      </c>
      <c r="T316" s="161" t="s">
        <v>10</v>
      </c>
    </row>
    <row r="317" spans="1:24" ht="15.75" thickBot="1">
      <c r="A317" s="150"/>
      <c r="B317" s="150"/>
      <c r="C317" s="145"/>
      <c r="D317" s="146"/>
      <c r="E317" s="152"/>
      <c r="F317" s="130"/>
      <c r="G317" s="132"/>
      <c r="H317" s="130"/>
      <c r="I317" s="134"/>
      <c r="J317" s="136"/>
      <c r="K317" s="128"/>
      <c r="L317" s="152"/>
      <c r="M317" s="130"/>
      <c r="N317" s="132"/>
      <c r="O317" s="5" t="s">
        <v>11</v>
      </c>
      <c r="P317" s="6" t="s">
        <v>12</v>
      </c>
      <c r="Q317" s="6" t="s">
        <v>13</v>
      </c>
      <c r="R317" s="134"/>
      <c r="S317" s="136"/>
      <c r="T317" s="162"/>
    </row>
    <row r="318" spans="1:24">
      <c r="A318" s="123"/>
      <c r="B318" s="123"/>
      <c r="C318" s="123"/>
      <c r="D318" s="123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</row>
    <row r="319" spans="1:24">
      <c r="A319" s="102">
        <v>42552</v>
      </c>
      <c r="B319" s="102">
        <v>42735</v>
      </c>
      <c r="C319" s="25"/>
      <c r="D319" s="110" t="s">
        <v>15</v>
      </c>
      <c r="E319" s="18">
        <v>61</v>
      </c>
      <c r="F319" s="19">
        <v>25</v>
      </c>
      <c r="G319" s="56">
        <f t="shared" ref="G319:G322" si="140">IF(F319&gt;0,(F319*100/(E319-J319)),0)</f>
        <v>43.859649122807021</v>
      </c>
      <c r="H319" s="19">
        <v>32</v>
      </c>
      <c r="I319" s="57">
        <f t="shared" ref="I319:I322" si="141">IF(H319&gt;0,(H319*100/(E319-J319)),0)</f>
        <v>56.140350877192979</v>
      </c>
      <c r="J319" s="92">
        <v>4</v>
      </c>
      <c r="K319" s="58">
        <f t="shared" ref="K319:K322" si="142">IF(J319&gt;0,(J319*100/(E319)),0)</f>
        <v>6.557377049180328</v>
      </c>
      <c r="L319" s="18">
        <v>81</v>
      </c>
      <c r="M319" s="19">
        <v>19</v>
      </c>
      <c r="N319" s="56">
        <f t="shared" ref="N319:N322" si="143">IF(M319&gt;0,(M319*100/(L319-S319)),0)</f>
        <v>24.050632911392405</v>
      </c>
      <c r="O319" s="19">
        <v>27</v>
      </c>
      <c r="P319" s="19">
        <v>33</v>
      </c>
      <c r="Q319" s="19">
        <v>60</v>
      </c>
      <c r="R319" s="57">
        <f t="shared" ref="R319:R322" si="144">IF(Q319&gt;0,(Q319*100/(L319-S319)),0)</f>
        <v>75.949367088607602</v>
      </c>
      <c r="S319" s="101">
        <v>2</v>
      </c>
      <c r="T319" s="58">
        <f t="shared" ref="T319:T322" si="145">IF(S319&gt;0,(S319*100/(L319)),0)</f>
        <v>2.4691358024691357</v>
      </c>
      <c r="U319" s="27"/>
      <c r="V319" s="28"/>
      <c r="W319" s="27"/>
      <c r="X319" s="27"/>
    </row>
    <row r="320" spans="1:24">
      <c r="A320" s="25"/>
      <c r="B320" s="25"/>
      <c r="C320" s="25"/>
      <c r="D320" s="110" t="s">
        <v>21</v>
      </c>
      <c r="E320" s="18">
        <v>0</v>
      </c>
      <c r="F320" s="19">
        <v>0</v>
      </c>
      <c r="G320" s="56">
        <f t="shared" si="140"/>
        <v>0</v>
      </c>
      <c r="H320" s="19">
        <v>0</v>
      </c>
      <c r="I320" s="57">
        <f t="shared" si="141"/>
        <v>0</v>
      </c>
      <c r="J320" s="92">
        <v>0</v>
      </c>
      <c r="K320" s="58">
        <f t="shared" si="142"/>
        <v>0</v>
      </c>
      <c r="L320" s="18">
        <v>0</v>
      </c>
      <c r="M320" s="19">
        <v>0</v>
      </c>
      <c r="N320" s="56">
        <f t="shared" si="143"/>
        <v>0</v>
      </c>
      <c r="O320" s="19">
        <v>0</v>
      </c>
      <c r="P320" s="19">
        <v>0</v>
      </c>
      <c r="Q320" s="19">
        <v>0</v>
      </c>
      <c r="R320" s="57">
        <f t="shared" si="144"/>
        <v>0</v>
      </c>
      <c r="S320" s="101">
        <v>0</v>
      </c>
      <c r="T320" s="58">
        <f t="shared" si="145"/>
        <v>0</v>
      </c>
      <c r="U320" s="27"/>
      <c r="V320" s="28"/>
      <c r="W320" s="27"/>
      <c r="X320" s="27"/>
    </row>
    <row r="321" spans="1:24">
      <c r="A321" s="25"/>
      <c r="B321" s="25"/>
      <c r="C321" s="25"/>
      <c r="D321" s="110" t="s">
        <v>22</v>
      </c>
      <c r="E321" s="18">
        <v>7</v>
      </c>
      <c r="F321" s="19">
        <v>2</v>
      </c>
      <c r="G321" s="56">
        <f t="shared" si="140"/>
        <v>28.571428571428573</v>
      </c>
      <c r="H321" s="19">
        <v>5</v>
      </c>
      <c r="I321" s="57">
        <f t="shared" si="141"/>
        <v>71.428571428571431</v>
      </c>
      <c r="J321" s="92">
        <v>0</v>
      </c>
      <c r="K321" s="58">
        <f t="shared" si="142"/>
        <v>0</v>
      </c>
      <c r="L321" s="18">
        <v>8</v>
      </c>
      <c r="M321" s="19">
        <v>0</v>
      </c>
      <c r="N321" s="56">
        <f t="shared" si="143"/>
        <v>0</v>
      </c>
      <c r="O321" s="19">
        <v>3</v>
      </c>
      <c r="P321" s="19">
        <v>1</v>
      </c>
      <c r="Q321" s="19">
        <v>4</v>
      </c>
      <c r="R321" s="57">
        <f t="shared" si="144"/>
        <v>100</v>
      </c>
      <c r="S321" s="101">
        <v>4</v>
      </c>
      <c r="T321" s="58">
        <f t="shared" si="145"/>
        <v>50</v>
      </c>
      <c r="U321" s="27"/>
      <c r="V321" s="28"/>
      <c r="W321" s="27"/>
      <c r="X321" s="27"/>
    </row>
    <row r="322" spans="1:24">
      <c r="A322" s="25"/>
      <c r="B322" s="25"/>
      <c r="C322" s="25"/>
      <c r="D322" s="110" t="s">
        <v>23</v>
      </c>
      <c r="E322" s="18">
        <v>0</v>
      </c>
      <c r="F322" s="19">
        <v>0</v>
      </c>
      <c r="G322" s="56">
        <f t="shared" si="140"/>
        <v>0</v>
      </c>
      <c r="H322" s="19">
        <v>0</v>
      </c>
      <c r="I322" s="57">
        <f t="shared" si="141"/>
        <v>0</v>
      </c>
      <c r="J322" s="92">
        <v>0</v>
      </c>
      <c r="K322" s="58">
        <f t="shared" si="142"/>
        <v>0</v>
      </c>
      <c r="L322" s="18">
        <v>0</v>
      </c>
      <c r="M322" s="19">
        <v>0</v>
      </c>
      <c r="N322" s="56">
        <f t="shared" si="143"/>
        <v>0</v>
      </c>
      <c r="O322" s="19">
        <v>0</v>
      </c>
      <c r="P322" s="19">
        <v>0</v>
      </c>
      <c r="Q322" s="19">
        <v>0</v>
      </c>
      <c r="R322" s="57">
        <f t="shared" si="144"/>
        <v>0</v>
      </c>
      <c r="S322" s="101">
        <v>0</v>
      </c>
      <c r="T322" s="58">
        <f t="shared" si="145"/>
        <v>0</v>
      </c>
      <c r="U322" s="27"/>
      <c r="V322" s="28"/>
      <c r="W322" s="27"/>
      <c r="X322" s="27"/>
    </row>
    <row r="323" spans="1:24" s="65" customFormat="1">
      <c r="A323" s="125" t="s">
        <v>13</v>
      </c>
      <c r="B323" s="125"/>
      <c r="C323" s="125"/>
      <c r="D323" s="125"/>
      <c r="E323" s="59">
        <f t="shared" ref="E323:T323" si="146">SUM(E319:E322)</f>
        <v>68</v>
      </c>
      <c r="F323" s="60">
        <f t="shared" si="146"/>
        <v>27</v>
      </c>
      <c r="G323" s="61">
        <f t="shared" si="146"/>
        <v>72.431077694235597</v>
      </c>
      <c r="H323" s="60">
        <f t="shared" si="146"/>
        <v>37</v>
      </c>
      <c r="I323" s="61">
        <f t="shared" si="146"/>
        <v>127.5689223057644</v>
      </c>
      <c r="J323" s="60">
        <f t="shared" si="146"/>
        <v>4</v>
      </c>
      <c r="K323" s="62">
        <f t="shared" si="146"/>
        <v>6.557377049180328</v>
      </c>
      <c r="L323" s="59">
        <f t="shared" si="146"/>
        <v>89</v>
      </c>
      <c r="M323" s="60">
        <f t="shared" si="146"/>
        <v>19</v>
      </c>
      <c r="N323" s="61">
        <f t="shared" si="146"/>
        <v>24.050632911392405</v>
      </c>
      <c r="O323" s="60">
        <f t="shared" si="146"/>
        <v>30</v>
      </c>
      <c r="P323" s="60">
        <f t="shared" si="146"/>
        <v>34</v>
      </c>
      <c r="Q323" s="60">
        <f t="shared" si="146"/>
        <v>64</v>
      </c>
      <c r="R323" s="61">
        <f t="shared" si="146"/>
        <v>175.9493670886076</v>
      </c>
      <c r="S323" s="60">
        <f t="shared" si="146"/>
        <v>6</v>
      </c>
      <c r="T323" s="62">
        <f t="shared" si="146"/>
        <v>52.469135802469133</v>
      </c>
      <c r="U323" s="63"/>
      <c r="V323" s="64"/>
      <c r="W323" s="63"/>
      <c r="X323" s="63"/>
    </row>
    <row r="324" spans="1:24" s="72" customFormat="1" ht="15.75" thickBot="1">
      <c r="A324" s="126" t="s">
        <v>14</v>
      </c>
      <c r="B324" s="126"/>
      <c r="C324" s="126"/>
      <c r="D324" s="126"/>
      <c r="E324" s="66">
        <f>SUM(E323)</f>
        <v>68</v>
      </c>
      <c r="F324" s="67">
        <f>F323</f>
        <v>27</v>
      </c>
      <c r="G324" s="68">
        <f>IF(F324&gt;0,(F324*100/(E324-J324)),0)</f>
        <v>42.1875</v>
      </c>
      <c r="H324" s="67">
        <f>H323</f>
        <v>37</v>
      </c>
      <c r="I324" s="69">
        <f>IF(H324&gt;0,(H324*100/(E324-J324)),0)</f>
        <v>57.8125</v>
      </c>
      <c r="J324" s="100">
        <f>J323</f>
        <v>4</v>
      </c>
      <c r="K324" s="71">
        <f>IF(J324&gt;0,(J324*100/E324),0)</f>
        <v>5.882352941176471</v>
      </c>
      <c r="L324" s="66">
        <f>L323</f>
        <v>89</v>
      </c>
      <c r="M324" s="67">
        <f>M323</f>
        <v>19</v>
      </c>
      <c r="N324" s="68">
        <f>IF(M324&gt;0,(M324*100/(L324-S324)),0)</f>
        <v>22.891566265060241</v>
      </c>
      <c r="O324" s="67">
        <f>O323</f>
        <v>30</v>
      </c>
      <c r="P324" s="67">
        <f>P323</f>
        <v>34</v>
      </c>
      <c r="Q324" s="67">
        <f>Q323</f>
        <v>64</v>
      </c>
      <c r="R324" s="69">
        <f>IF(Q324&gt;0,(Q324*100/(L324-S324)),0)</f>
        <v>77.108433734939766</v>
      </c>
      <c r="S324" s="100">
        <f>S323</f>
        <v>6</v>
      </c>
      <c r="T324" s="71">
        <f>IF(S324&gt;0,(S324*100/L324),0)</f>
        <v>6.7415730337078648</v>
      </c>
      <c r="V324" s="73"/>
    </row>
    <row r="327" spans="1:24" s="1" customFormat="1" ht="18.75">
      <c r="A327" s="137" t="s">
        <v>50</v>
      </c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V327" s="2"/>
    </row>
    <row r="328" spans="1:24" s="1" customFormat="1" ht="18.75">
      <c r="A328" s="137" t="s">
        <v>51</v>
      </c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V328" s="2"/>
    </row>
    <row r="329" spans="1:24" s="140" customFormat="1" ht="15.75" thickBot="1">
      <c r="A329" s="138"/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</row>
    <row r="330" spans="1:24">
      <c r="A330" s="123" t="s">
        <v>0</v>
      </c>
      <c r="B330" s="123"/>
      <c r="C330" s="141" t="s">
        <v>26</v>
      </c>
      <c r="D330" s="142"/>
      <c r="E330" s="147" t="s">
        <v>1</v>
      </c>
      <c r="F330" s="148"/>
      <c r="G330" s="148"/>
      <c r="H330" s="148"/>
      <c r="I330" s="148"/>
      <c r="J330" s="148"/>
      <c r="K330" s="149"/>
      <c r="L330" s="147" t="s">
        <v>2</v>
      </c>
      <c r="M330" s="148"/>
      <c r="N330" s="148"/>
      <c r="O330" s="148"/>
      <c r="P330" s="148"/>
      <c r="Q330" s="148"/>
      <c r="R330" s="148"/>
      <c r="S330" s="148"/>
      <c r="T330" s="149"/>
    </row>
    <row r="331" spans="1:24">
      <c r="A331" s="150" t="s">
        <v>3</v>
      </c>
      <c r="B331" s="150" t="s">
        <v>4</v>
      </c>
      <c r="C331" s="143"/>
      <c r="D331" s="144"/>
      <c r="E331" s="151" t="s">
        <v>5</v>
      </c>
      <c r="F331" s="153" t="s">
        <v>6</v>
      </c>
      <c r="G331" s="153"/>
      <c r="H331" s="154" t="s">
        <v>7</v>
      </c>
      <c r="I331" s="154"/>
      <c r="J331" s="155" t="s">
        <v>8</v>
      </c>
      <c r="K331" s="156"/>
      <c r="L331" s="151" t="s">
        <v>5</v>
      </c>
      <c r="M331" s="157" t="s">
        <v>6</v>
      </c>
      <c r="N331" s="158"/>
      <c r="O331" s="154" t="s">
        <v>7</v>
      </c>
      <c r="P331" s="154"/>
      <c r="Q331" s="154"/>
      <c r="R331" s="154"/>
      <c r="S331" s="159" t="s">
        <v>8</v>
      </c>
      <c r="T331" s="160"/>
    </row>
    <row r="332" spans="1:24">
      <c r="A332" s="150"/>
      <c r="B332" s="150"/>
      <c r="C332" s="143"/>
      <c r="D332" s="144"/>
      <c r="E332" s="151"/>
      <c r="F332" s="129" t="s">
        <v>9</v>
      </c>
      <c r="G332" s="131" t="s">
        <v>10</v>
      </c>
      <c r="H332" s="129" t="s">
        <v>9</v>
      </c>
      <c r="I332" s="133" t="s">
        <v>10</v>
      </c>
      <c r="J332" s="135" t="s">
        <v>5</v>
      </c>
      <c r="K332" s="127" t="s">
        <v>10</v>
      </c>
      <c r="L332" s="151"/>
      <c r="M332" s="129" t="s">
        <v>9</v>
      </c>
      <c r="N332" s="131" t="s">
        <v>10</v>
      </c>
      <c r="O332" s="123" t="s">
        <v>9</v>
      </c>
      <c r="P332" s="123"/>
      <c r="Q332" s="123"/>
      <c r="R332" s="133" t="s">
        <v>10</v>
      </c>
      <c r="S332" s="135" t="s">
        <v>5</v>
      </c>
      <c r="T332" s="161" t="s">
        <v>10</v>
      </c>
    </row>
    <row r="333" spans="1:24" ht="15.75" thickBot="1">
      <c r="A333" s="150"/>
      <c r="B333" s="150"/>
      <c r="C333" s="145"/>
      <c r="D333" s="146"/>
      <c r="E333" s="152"/>
      <c r="F333" s="130"/>
      <c r="G333" s="132"/>
      <c r="H333" s="130"/>
      <c r="I333" s="134"/>
      <c r="J333" s="136"/>
      <c r="K333" s="128"/>
      <c r="L333" s="152"/>
      <c r="M333" s="130"/>
      <c r="N333" s="132"/>
      <c r="O333" s="5" t="s">
        <v>11</v>
      </c>
      <c r="P333" s="6" t="s">
        <v>12</v>
      </c>
      <c r="Q333" s="6" t="s">
        <v>13</v>
      </c>
      <c r="R333" s="134"/>
      <c r="S333" s="136"/>
      <c r="T333" s="162"/>
    </row>
    <row r="334" spans="1:24" ht="15.75" thickBot="1">
      <c r="A334" s="123"/>
      <c r="B334" s="123"/>
      <c r="C334" s="123"/>
      <c r="D334" s="123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</row>
    <row r="335" spans="1:24" s="16" customFormat="1" ht="14.25" customHeight="1">
      <c r="A335" s="102">
        <v>42552</v>
      </c>
      <c r="B335" s="102">
        <v>42735</v>
      </c>
      <c r="C335" s="7"/>
      <c r="D335" s="110" t="s">
        <v>16</v>
      </c>
      <c r="E335" s="9">
        <v>0</v>
      </c>
      <c r="F335" s="10">
        <v>0</v>
      </c>
      <c r="G335" s="53">
        <f>IF(F335&gt;0,(F335*100/(E335-J335)),0)</f>
        <v>0</v>
      </c>
      <c r="H335" s="10">
        <v>0</v>
      </c>
      <c r="I335" s="54">
        <f>IF(H335&gt;0,(H335*100/(E335-J335)),0)</f>
        <v>0</v>
      </c>
      <c r="J335" s="91">
        <v>0</v>
      </c>
      <c r="K335" s="55">
        <f>IF(J335&gt;0,(J335*100/(E335)),0)</f>
        <v>0</v>
      </c>
      <c r="L335" s="9">
        <v>8</v>
      </c>
      <c r="M335" s="10">
        <v>2</v>
      </c>
      <c r="N335" s="53">
        <f>IF(M335&gt;0,(M335*100/(L335-S335)),0)</f>
        <v>28.571428571428573</v>
      </c>
      <c r="O335" s="10">
        <v>3</v>
      </c>
      <c r="P335" s="10">
        <v>2</v>
      </c>
      <c r="Q335" s="10">
        <v>5</v>
      </c>
      <c r="R335" s="54">
        <f>IF(Q335&gt;0,(Q335*100/(L335-S335)),0)</f>
        <v>71.428571428571431</v>
      </c>
      <c r="S335" s="103">
        <v>1</v>
      </c>
      <c r="T335" s="55">
        <f>IF(S335&gt;0,(S335*100/(L335)),0)</f>
        <v>12.5</v>
      </c>
      <c r="V335" s="17"/>
    </row>
    <row r="336" spans="1:24" s="16" customFormat="1" ht="14.25" customHeight="1">
      <c r="A336" s="7"/>
      <c r="B336" s="7"/>
      <c r="C336" s="7"/>
      <c r="D336" s="110" t="s">
        <v>17</v>
      </c>
      <c r="E336" s="18">
        <v>0</v>
      </c>
      <c r="F336" s="19">
        <v>0</v>
      </c>
      <c r="G336" s="56">
        <f t="shared" ref="G336:G339" si="147">IF(F336&gt;0,(F336*100/(E336-J336)),0)</f>
        <v>0</v>
      </c>
      <c r="H336" s="19">
        <v>0</v>
      </c>
      <c r="I336" s="57">
        <f t="shared" ref="I336:I339" si="148">IF(H336&gt;0,(H336*100/(E336-J336)),0)</f>
        <v>0</v>
      </c>
      <c r="J336" s="92">
        <v>0</v>
      </c>
      <c r="K336" s="58">
        <f t="shared" ref="K336:K339" si="149">IF(J336&gt;0,(J336*100/(E336)),0)</f>
        <v>0</v>
      </c>
      <c r="L336" s="18">
        <v>0</v>
      </c>
      <c r="M336" s="19">
        <v>0</v>
      </c>
      <c r="N336" s="56">
        <f t="shared" ref="N336:N339" si="150">IF(M336&gt;0,(M336*100/(L336-S336)),0)</f>
        <v>0</v>
      </c>
      <c r="O336" s="19">
        <v>0</v>
      </c>
      <c r="P336" s="19">
        <v>0</v>
      </c>
      <c r="Q336" s="19">
        <v>0</v>
      </c>
      <c r="R336" s="57">
        <f t="shared" ref="R336:R339" si="151">IF(Q336&gt;0,(Q336*100/(L336-S336)),0)</f>
        <v>0</v>
      </c>
      <c r="S336" s="101">
        <v>0</v>
      </c>
      <c r="T336" s="58">
        <f t="shared" ref="T336:T339" si="152">IF(S336&gt;0,(S336*100/(L336)),0)</f>
        <v>0</v>
      </c>
      <c r="V336" s="17"/>
    </row>
    <row r="337" spans="1:24" s="16" customFormat="1" ht="14.25" customHeight="1">
      <c r="A337" s="7"/>
      <c r="B337" s="7"/>
      <c r="C337" s="7"/>
      <c r="D337" s="110" t="s">
        <v>18</v>
      </c>
      <c r="E337" s="18">
        <v>0</v>
      </c>
      <c r="F337" s="19">
        <v>0</v>
      </c>
      <c r="G337" s="56">
        <f t="shared" si="147"/>
        <v>0</v>
      </c>
      <c r="H337" s="19">
        <v>0</v>
      </c>
      <c r="I337" s="57">
        <f t="shared" si="148"/>
        <v>0</v>
      </c>
      <c r="J337" s="92">
        <v>0</v>
      </c>
      <c r="K337" s="58">
        <f t="shared" si="149"/>
        <v>0</v>
      </c>
      <c r="L337" s="18">
        <v>0</v>
      </c>
      <c r="M337" s="19">
        <v>0</v>
      </c>
      <c r="N337" s="56">
        <f t="shared" si="150"/>
        <v>0</v>
      </c>
      <c r="O337" s="19">
        <v>0</v>
      </c>
      <c r="P337" s="19">
        <v>0</v>
      </c>
      <c r="Q337" s="19">
        <v>0</v>
      </c>
      <c r="R337" s="57">
        <f t="shared" si="151"/>
        <v>0</v>
      </c>
      <c r="S337" s="101">
        <v>0</v>
      </c>
      <c r="T337" s="58">
        <f t="shared" si="152"/>
        <v>0</v>
      </c>
      <c r="V337" s="17"/>
    </row>
    <row r="338" spans="1:24">
      <c r="A338" s="25"/>
      <c r="B338" s="25"/>
      <c r="C338" s="25"/>
      <c r="D338" s="110" t="s">
        <v>19</v>
      </c>
      <c r="E338" s="18">
        <v>2</v>
      </c>
      <c r="F338" s="19">
        <v>1</v>
      </c>
      <c r="G338" s="56">
        <f t="shared" si="147"/>
        <v>50</v>
      </c>
      <c r="H338" s="19">
        <v>1</v>
      </c>
      <c r="I338" s="57">
        <f t="shared" si="148"/>
        <v>50</v>
      </c>
      <c r="J338" s="92">
        <v>0</v>
      </c>
      <c r="K338" s="58">
        <f t="shared" si="149"/>
        <v>0</v>
      </c>
      <c r="L338" s="18">
        <v>0</v>
      </c>
      <c r="M338" s="19">
        <v>0</v>
      </c>
      <c r="N338" s="56">
        <f t="shared" si="150"/>
        <v>0</v>
      </c>
      <c r="O338" s="19">
        <v>0</v>
      </c>
      <c r="P338" s="19">
        <v>0</v>
      </c>
      <c r="Q338" s="19">
        <v>0</v>
      </c>
      <c r="R338" s="57">
        <f t="shared" si="151"/>
        <v>0</v>
      </c>
      <c r="S338" s="101">
        <v>0</v>
      </c>
      <c r="T338" s="58">
        <f t="shared" si="152"/>
        <v>0</v>
      </c>
      <c r="U338" s="27"/>
      <c r="V338" s="28"/>
      <c r="W338" s="27"/>
      <c r="X338" s="27"/>
    </row>
    <row r="339" spans="1:24">
      <c r="A339" s="25"/>
      <c r="B339" s="25"/>
      <c r="C339" s="25"/>
      <c r="D339" s="110" t="s">
        <v>15</v>
      </c>
      <c r="E339" s="18">
        <v>49</v>
      </c>
      <c r="F339" s="19">
        <v>25</v>
      </c>
      <c r="G339" s="56">
        <f t="shared" si="147"/>
        <v>56.81818181818182</v>
      </c>
      <c r="H339" s="19">
        <v>19</v>
      </c>
      <c r="I339" s="57">
        <f t="shared" si="148"/>
        <v>43.18181818181818</v>
      </c>
      <c r="J339" s="92">
        <v>5</v>
      </c>
      <c r="K339" s="58">
        <f t="shared" si="149"/>
        <v>10.204081632653061</v>
      </c>
      <c r="L339" s="18">
        <v>131</v>
      </c>
      <c r="M339" s="19">
        <v>22</v>
      </c>
      <c r="N339" s="56">
        <f t="shared" si="150"/>
        <v>17.600000000000001</v>
      </c>
      <c r="O339" s="19">
        <v>54</v>
      </c>
      <c r="P339" s="19">
        <v>49</v>
      </c>
      <c r="Q339" s="19">
        <v>103</v>
      </c>
      <c r="R339" s="57">
        <f t="shared" si="151"/>
        <v>82.4</v>
      </c>
      <c r="S339" s="101">
        <v>6</v>
      </c>
      <c r="T339" s="58">
        <f t="shared" si="152"/>
        <v>4.5801526717557248</v>
      </c>
      <c r="U339" s="27"/>
      <c r="V339" s="28"/>
      <c r="W339" s="27"/>
      <c r="X339" s="27"/>
    </row>
    <row r="340" spans="1:24" s="65" customFormat="1">
      <c r="A340" s="125" t="s">
        <v>13</v>
      </c>
      <c r="B340" s="125"/>
      <c r="C340" s="125"/>
      <c r="D340" s="125"/>
      <c r="E340" s="59">
        <f t="shared" ref="E340:T340" si="153">SUM(E335:E339)</f>
        <v>51</v>
      </c>
      <c r="F340" s="60">
        <f t="shared" si="153"/>
        <v>26</v>
      </c>
      <c r="G340" s="61">
        <f t="shared" si="153"/>
        <v>106.81818181818181</v>
      </c>
      <c r="H340" s="60">
        <f t="shared" si="153"/>
        <v>20</v>
      </c>
      <c r="I340" s="61">
        <f t="shared" si="153"/>
        <v>93.181818181818187</v>
      </c>
      <c r="J340" s="60">
        <f t="shared" si="153"/>
        <v>5</v>
      </c>
      <c r="K340" s="62">
        <f t="shared" si="153"/>
        <v>10.204081632653061</v>
      </c>
      <c r="L340" s="59">
        <f t="shared" si="153"/>
        <v>139</v>
      </c>
      <c r="M340" s="60">
        <f t="shared" si="153"/>
        <v>24</v>
      </c>
      <c r="N340" s="61">
        <f t="shared" si="153"/>
        <v>46.171428571428578</v>
      </c>
      <c r="O340" s="60">
        <f t="shared" si="153"/>
        <v>57</v>
      </c>
      <c r="P340" s="60">
        <f t="shared" si="153"/>
        <v>51</v>
      </c>
      <c r="Q340" s="60">
        <f t="shared" si="153"/>
        <v>108</v>
      </c>
      <c r="R340" s="61">
        <f t="shared" si="153"/>
        <v>153.82857142857142</v>
      </c>
      <c r="S340" s="60">
        <f t="shared" si="153"/>
        <v>7</v>
      </c>
      <c r="T340" s="62">
        <f t="shared" si="153"/>
        <v>17.080152671755727</v>
      </c>
      <c r="U340" s="63"/>
      <c r="V340" s="64"/>
      <c r="W340" s="63"/>
      <c r="X340" s="63"/>
    </row>
    <row r="341" spans="1:24" s="72" customFormat="1" ht="15.75" thickBot="1">
      <c r="A341" s="126" t="s">
        <v>14</v>
      </c>
      <c r="B341" s="126"/>
      <c r="C341" s="126"/>
      <c r="D341" s="126"/>
      <c r="E341" s="66">
        <f>SUM(E340)</f>
        <v>51</v>
      </c>
      <c r="F341" s="67">
        <f>F340</f>
        <v>26</v>
      </c>
      <c r="G341" s="68">
        <f>IF(F341&gt;0,(F341*100/(E341-J341)),0)</f>
        <v>56.521739130434781</v>
      </c>
      <c r="H341" s="67">
        <f>H340</f>
        <v>20</v>
      </c>
      <c r="I341" s="69">
        <f>IF(H341&gt;0,(H341*100/(E341-J341)),0)</f>
        <v>43.478260869565219</v>
      </c>
      <c r="J341" s="100">
        <f>J340</f>
        <v>5</v>
      </c>
      <c r="K341" s="71">
        <f>IF(J341&gt;0,(J341*100/E341),0)</f>
        <v>9.8039215686274517</v>
      </c>
      <c r="L341" s="66">
        <f>L340</f>
        <v>139</v>
      </c>
      <c r="M341" s="67">
        <f>M340</f>
        <v>24</v>
      </c>
      <c r="N341" s="68">
        <f>IF(M341&gt;0,(M341*100/(L341-S341)),0)</f>
        <v>18.181818181818183</v>
      </c>
      <c r="O341" s="67">
        <f>O340</f>
        <v>57</v>
      </c>
      <c r="P341" s="67">
        <f>P340</f>
        <v>51</v>
      </c>
      <c r="Q341" s="67">
        <f>Q340</f>
        <v>108</v>
      </c>
      <c r="R341" s="69">
        <f>IF(Q341&gt;0,(Q341*100/(L341-S341)),0)</f>
        <v>81.818181818181813</v>
      </c>
      <c r="S341" s="100">
        <f>S340</f>
        <v>7</v>
      </c>
      <c r="T341" s="71">
        <f>IF(S341&gt;0,(S341*100/L341),0)</f>
        <v>5.0359712230215825</v>
      </c>
      <c r="V341" s="73"/>
    </row>
    <row r="344" spans="1:24" s="1" customFormat="1" ht="18.75">
      <c r="A344" s="137" t="s">
        <v>70</v>
      </c>
      <c r="B344" s="137"/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V344" s="2"/>
    </row>
    <row r="345" spans="1:24" s="1" customFormat="1" ht="18.75">
      <c r="A345" s="137" t="s">
        <v>52</v>
      </c>
      <c r="B345" s="137"/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V345" s="2"/>
    </row>
    <row r="346" spans="1:24" s="140" customFormat="1" ht="15.75" thickBot="1">
      <c r="A346" s="138"/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</row>
    <row r="347" spans="1:24">
      <c r="A347" s="123" t="s">
        <v>0</v>
      </c>
      <c r="B347" s="123"/>
      <c r="C347" s="141" t="s">
        <v>26</v>
      </c>
      <c r="D347" s="142"/>
      <c r="E347" s="147" t="s">
        <v>1</v>
      </c>
      <c r="F347" s="148"/>
      <c r="G347" s="148"/>
      <c r="H347" s="148"/>
      <c r="I347" s="148"/>
      <c r="J347" s="148"/>
      <c r="K347" s="149"/>
      <c r="L347" s="147" t="s">
        <v>2</v>
      </c>
      <c r="M347" s="148"/>
      <c r="N347" s="148"/>
      <c r="O347" s="148"/>
      <c r="P347" s="148"/>
      <c r="Q347" s="148"/>
      <c r="R347" s="148"/>
      <c r="S347" s="148"/>
      <c r="T347" s="149"/>
    </row>
    <row r="348" spans="1:24">
      <c r="A348" s="150" t="s">
        <v>3</v>
      </c>
      <c r="B348" s="150" t="s">
        <v>4</v>
      </c>
      <c r="C348" s="143"/>
      <c r="D348" s="144"/>
      <c r="E348" s="151" t="s">
        <v>5</v>
      </c>
      <c r="F348" s="153" t="s">
        <v>6</v>
      </c>
      <c r="G348" s="153"/>
      <c r="H348" s="154" t="s">
        <v>7</v>
      </c>
      <c r="I348" s="154"/>
      <c r="J348" s="155" t="s">
        <v>8</v>
      </c>
      <c r="K348" s="156"/>
      <c r="L348" s="151" t="s">
        <v>5</v>
      </c>
      <c r="M348" s="157" t="s">
        <v>6</v>
      </c>
      <c r="N348" s="158"/>
      <c r="O348" s="154" t="s">
        <v>7</v>
      </c>
      <c r="P348" s="154"/>
      <c r="Q348" s="154"/>
      <c r="R348" s="154"/>
      <c r="S348" s="159" t="s">
        <v>8</v>
      </c>
      <c r="T348" s="160"/>
    </row>
    <row r="349" spans="1:24">
      <c r="A349" s="150"/>
      <c r="B349" s="150"/>
      <c r="C349" s="143"/>
      <c r="D349" s="144"/>
      <c r="E349" s="151"/>
      <c r="F349" s="129" t="s">
        <v>9</v>
      </c>
      <c r="G349" s="131" t="s">
        <v>10</v>
      </c>
      <c r="H349" s="129" t="s">
        <v>9</v>
      </c>
      <c r="I349" s="133" t="s">
        <v>10</v>
      </c>
      <c r="J349" s="135" t="s">
        <v>5</v>
      </c>
      <c r="K349" s="127" t="s">
        <v>10</v>
      </c>
      <c r="L349" s="151"/>
      <c r="M349" s="129" t="s">
        <v>9</v>
      </c>
      <c r="N349" s="131" t="s">
        <v>10</v>
      </c>
      <c r="O349" s="123" t="s">
        <v>9</v>
      </c>
      <c r="P349" s="123"/>
      <c r="Q349" s="123"/>
      <c r="R349" s="133" t="s">
        <v>10</v>
      </c>
      <c r="S349" s="135" t="s">
        <v>5</v>
      </c>
      <c r="T349" s="161" t="s">
        <v>10</v>
      </c>
    </row>
    <row r="350" spans="1:24" ht="15.75" thickBot="1">
      <c r="A350" s="150"/>
      <c r="B350" s="150"/>
      <c r="C350" s="145"/>
      <c r="D350" s="146"/>
      <c r="E350" s="152"/>
      <c r="F350" s="130"/>
      <c r="G350" s="132"/>
      <c r="H350" s="130"/>
      <c r="I350" s="134"/>
      <c r="J350" s="136"/>
      <c r="K350" s="128"/>
      <c r="L350" s="152"/>
      <c r="M350" s="130"/>
      <c r="N350" s="132"/>
      <c r="O350" s="5" t="s">
        <v>11</v>
      </c>
      <c r="P350" s="6" t="s">
        <v>12</v>
      </c>
      <c r="Q350" s="6" t="s">
        <v>13</v>
      </c>
      <c r="R350" s="134"/>
      <c r="S350" s="136"/>
      <c r="T350" s="162"/>
    </row>
    <row r="351" spans="1:24" ht="15.75" thickBot="1">
      <c r="A351" s="123"/>
      <c r="B351" s="123"/>
      <c r="C351" s="123"/>
      <c r="D351" s="123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</row>
    <row r="352" spans="1:24" s="16" customFormat="1" ht="14.25" customHeight="1">
      <c r="A352" s="102">
        <v>42552</v>
      </c>
      <c r="B352" s="102">
        <v>42735</v>
      </c>
      <c r="C352" s="7"/>
      <c r="D352" s="110" t="s">
        <v>16</v>
      </c>
      <c r="E352" s="9">
        <v>3</v>
      </c>
      <c r="F352" s="10">
        <v>0</v>
      </c>
      <c r="G352" s="53">
        <f>IF(F352&gt;0,(F352*100/(E352-J352)),0)</f>
        <v>0</v>
      </c>
      <c r="H352" s="10">
        <v>3</v>
      </c>
      <c r="I352" s="54">
        <f>IF(H352&gt;0,(H352*100/(E352-J352)),0)</f>
        <v>100</v>
      </c>
      <c r="J352" s="91">
        <v>0</v>
      </c>
      <c r="K352" s="55">
        <f>IF(J352&gt;0,(J352*100/(E352)),0)</f>
        <v>0</v>
      </c>
      <c r="L352" s="9">
        <v>2</v>
      </c>
      <c r="M352" s="10">
        <v>0</v>
      </c>
      <c r="N352" s="53">
        <f>IF(M352&gt;0,(M352*100/(L352-S352)),0)</f>
        <v>0</v>
      </c>
      <c r="O352" s="10">
        <v>0</v>
      </c>
      <c r="P352" s="10">
        <v>0</v>
      </c>
      <c r="Q352" s="10">
        <v>0</v>
      </c>
      <c r="R352" s="54">
        <f>IF(Q352&gt;0,(Q352*100/(L352-S352)),0)</f>
        <v>0</v>
      </c>
      <c r="S352" s="105">
        <v>2</v>
      </c>
      <c r="T352" s="55">
        <f>IF(S352&gt;0,(S352*100/(L352)),0)</f>
        <v>100</v>
      </c>
      <c r="V352" s="17"/>
    </row>
    <row r="353" spans="1:24" s="16" customFormat="1" ht="14.25" customHeight="1">
      <c r="A353" s="7"/>
      <c r="B353" s="7"/>
      <c r="C353" s="7"/>
      <c r="D353" s="110" t="s">
        <v>17</v>
      </c>
      <c r="E353" s="18">
        <v>0</v>
      </c>
      <c r="F353" s="19">
        <v>0</v>
      </c>
      <c r="G353" s="56">
        <f t="shared" ref="G353:G356" si="154">IF(F353&gt;0,(F353*100/(E353-J353)),0)</f>
        <v>0</v>
      </c>
      <c r="H353" s="19">
        <v>0</v>
      </c>
      <c r="I353" s="57">
        <f t="shared" ref="I353:I356" si="155">IF(H353&gt;0,(H353*100/(E353-J353)),0)</f>
        <v>0</v>
      </c>
      <c r="J353" s="92">
        <v>0</v>
      </c>
      <c r="K353" s="58">
        <f t="shared" ref="K353:K356" si="156">IF(J353&gt;0,(J353*100/(E353)),0)</f>
        <v>0</v>
      </c>
      <c r="L353" s="18">
        <v>0</v>
      </c>
      <c r="M353" s="19">
        <v>0</v>
      </c>
      <c r="N353" s="56">
        <f t="shared" ref="N353:N356" si="157">IF(M353&gt;0,(M353*100/(L353-S353)),0)</f>
        <v>0</v>
      </c>
      <c r="O353" s="19">
        <v>0</v>
      </c>
      <c r="P353" s="19">
        <v>0</v>
      </c>
      <c r="Q353" s="19">
        <v>0</v>
      </c>
      <c r="R353" s="57">
        <f t="shared" ref="R353:R356" si="158">IF(Q353&gt;0,(Q353*100/(L353-S353)),0)</f>
        <v>0</v>
      </c>
      <c r="S353" s="104">
        <v>0</v>
      </c>
      <c r="T353" s="58">
        <f t="shared" ref="T353:T356" si="159">IF(S353&gt;0,(S353*100/(L353)),0)</f>
        <v>0</v>
      </c>
      <c r="V353" s="17"/>
    </row>
    <row r="354" spans="1:24" s="16" customFormat="1" ht="14.25" customHeight="1">
      <c r="A354" s="7"/>
      <c r="B354" s="7"/>
      <c r="C354" s="7"/>
      <c r="D354" s="110" t="s">
        <v>18</v>
      </c>
      <c r="E354" s="18">
        <v>0</v>
      </c>
      <c r="F354" s="19">
        <v>0</v>
      </c>
      <c r="G354" s="56">
        <f t="shared" si="154"/>
        <v>0</v>
      </c>
      <c r="H354" s="19">
        <v>0</v>
      </c>
      <c r="I354" s="57">
        <f t="shared" si="155"/>
        <v>0</v>
      </c>
      <c r="J354" s="92">
        <v>0</v>
      </c>
      <c r="K354" s="58">
        <f t="shared" si="156"/>
        <v>0</v>
      </c>
      <c r="L354" s="18">
        <v>0</v>
      </c>
      <c r="M354" s="19">
        <v>0</v>
      </c>
      <c r="N354" s="56">
        <f t="shared" si="157"/>
        <v>0</v>
      </c>
      <c r="O354" s="19">
        <v>0</v>
      </c>
      <c r="P354" s="19">
        <v>0</v>
      </c>
      <c r="Q354" s="19">
        <v>0</v>
      </c>
      <c r="R354" s="57">
        <f t="shared" si="158"/>
        <v>0</v>
      </c>
      <c r="S354" s="104">
        <v>0</v>
      </c>
      <c r="T354" s="58">
        <f t="shared" si="159"/>
        <v>0</v>
      </c>
      <c r="V354" s="17"/>
    </row>
    <row r="355" spans="1:24">
      <c r="A355" s="25"/>
      <c r="B355" s="25"/>
      <c r="C355" s="25"/>
      <c r="D355" s="110" t="s">
        <v>19</v>
      </c>
      <c r="E355" s="18">
        <v>2</v>
      </c>
      <c r="F355" s="19">
        <v>1</v>
      </c>
      <c r="G355" s="56">
        <f t="shared" si="154"/>
        <v>50</v>
      </c>
      <c r="H355" s="19">
        <v>1</v>
      </c>
      <c r="I355" s="57">
        <f t="shared" si="155"/>
        <v>50</v>
      </c>
      <c r="J355" s="92">
        <v>0</v>
      </c>
      <c r="K355" s="58">
        <f t="shared" si="156"/>
        <v>0</v>
      </c>
      <c r="L355" s="18">
        <v>6</v>
      </c>
      <c r="M355" s="19">
        <v>3</v>
      </c>
      <c r="N355" s="56">
        <f t="shared" si="157"/>
        <v>50</v>
      </c>
      <c r="O355" s="19">
        <v>2</v>
      </c>
      <c r="P355" s="19">
        <v>1</v>
      </c>
      <c r="Q355" s="19">
        <v>3</v>
      </c>
      <c r="R355" s="57">
        <f t="shared" si="158"/>
        <v>50</v>
      </c>
      <c r="S355" s="104">
        <v>0</v>
      </c>
      <c r="T355" s="58">
        <f t="shared" si="159"/>
        <v>0</v>
      </c>
      <c r="U355" s="27"/>
      <c r="V355" s="28"/>
      <c r="W355" s="27"/>
      <c r="X355" s="27"/>
    </row>
    <row r="356" spans="1:24">
      <c r="A356" s="25"/>
      <c r="B356" s="25"/>
      <c r="C356" s="25"/>
      <c r="D356" s="110" t="s">
        <v>15</v>
      </c>
      <c r="E356" s="18">
        <v>49</v>
      </c>
      <c r="F356" s="19">
        <v>26</v>
      </c>
      <c r="G356" s="56">
        <f t="shared" si="154"/>
        <v>56.521739130434781</v>
      </c>
      <c r="H356" s="19">
        <v>20</v>
      </c>
      <c r="I356" s="57">
        <f t="shared" si="155"/>
        <v>43.478260869565219</v>
      </c>
      <c r="J356" s="92">
        <v>3</v>
      </c>
      <c r="K356" s="58">
        <f t="shared" si="156"/>
        <v>6.1224489795918364</v>
      </c>
      <c r="L356" s="18">
        <v>61</v>
      </c>
      <c r="M356" s="19">
        <v>24</v>
      </c>
      <c r="N356" s="56">
        <f t="shared" si="157"/>
        <v>42.857142857142854</v>
      </c>
      <c r="O356" s="19">
        <v>14</v>
      </c>
      <c r="P356" s="19">
        <v>18</v>
      </c>
      <c r="Q356" s="19">
        <v>32</v>
      </c>
      <c r="R356" s="57">
        <f t="shared" si="158"/>
        <v>57.142857142857146</v>
      </c>
      <c r="S356" s="104">
        <v>5</v>
      </c>
      <c r="T356" s="58">
        <f t="shared" si="159"/>
        <v>8.1967213114754092</v>
      </c>
      <c r="U356" s="27"/>
      <c r="V356" s="28"/>
      <c r="W356" s="27"/>
      <c r="X356" s="27"/>
    </row>
    <row r="357" spans="1:24" s="65" customFormat="1">
      <c r="A357" s="125" t="s">
        <v>13</v>
      </c>
      <c r="B357" s="125"/>
      <c r="C357" s="125"/>
      <c r="D357" s="125"/>
      <c r="E357" s="59">
        <f t="shared" ref="E357:T357" si="160">SUM(E352:E356)</f>
        <v>54</v>
      </c>
      <c r="F357" s="60">
        <f t="shared" si="160"/>
        <v>27</v>
      </c>
      <c r="G357" s="61">
        <f t="shared" si="160"/>
        <v>106.52173913043478</v>
      </c>
      <c r="H357" s="60">
        <f t="shared" si="160"/>
        <v>24</v>
      </c>
      <c r="I357" s="61">
        <f t="shared" si="160"/>
        <v>193.47826086956522</v>
      </c>
      <c r="J357" s="60">
        <f t="shared" si="160"/>
        <v>3</v>
      </c>
      <c r="K357" s="62">
        <f t="shared" si="160"/>
        <v>6.1224489795918364</v>
      </c>
      <c r="L357" s="59">
        <f t="shared" si="160"/>
        <v>69</v>
      </c>
      <c r="M357" s="60">
        <f t="shared" si="160"/>
        <v>27</v>
      </c>
      <c r="N357" s="61">
        <f t="shared" si="160"/>
        <v>92.857142857142861</v>
      </c>
      <c r="O357" s="60">
        <f t="shared" si="160"/>
        <v>16</v>
      </c>
      <c r="P357" s="60">
        <f t="shared" si="160"/>
        <v>19</v>
      </c>
      <c r="Q357" s="60">
        <f t="shared" si="160"/>
        <v>35</v>
      </c>
      <c r="R357" s="61">
        <f t="shared" si="160"/>
        <v>107.14285714285714</v>
      </c>
      <c r="S357" s="60">
        <f t="shared" si="160"/>
        <v>7</v>
      </c>
      <c r="T357" s="62">
        <f t="shared" si="160"/>
        <v>108.19672131147541</v>
      </c>
      <c r="U357" s="63"/>
      <c r="V357" s="64"/>
      <c r="W357" s="63"/>
      <c r="X357" s="63"/>
    </row>
    <row r="358" spans="1:24" s="72" customFormat="1" ht="15.75" thickBot="1">
      <c r="A358" s="126" t="s">
        <v>14</v>
      </c>
      <c r="B358" s="126"/>
      <c r="C358" s="126"/>
      <c r="D358" s="126"/>
      <c r="E358" s="66">
        <f>SUM(E357)</f>
        <v>54</v>
      </c>
      <c r="F358" s="67">
        <f>F357</f>
        <v>27</v>
      </c>
      <c r="G358" s="68">
        <f>IF(F358&gt;0,(F358*100/(E358-J358)),0)</f>
        <v>52.941176470588232</v>
      </c>
      <c r="H358" s="67">
        <f>H357</f>
        <v>24</v>
      </c>
      <c r="I358" s="69">
        <f>IF(H358&gt;0,(H358*100/(E358-J358)),0)</f>
        <v>47.058823529411768</v>
      </c>
      <c r="J358" s="100">
        <f>J357</f>
        <v>3</v>
      </c>
      <c r="K358" s="71">
        <f>IF(J358&gt;0,(J358*100/E358),0)</f>
        <v>5.5555555555555554</v>
      </c>
      <c r="L358" s="66">
        <f>L357</f>
        <v>69</v>
      </c>
      <c r="M358" s="67">
        <f>M357</f>
        <v>27</v>
      </c>
      <c r="N358" s="68">
        <f>IF(M358&gt;0,(M358*100/(L358-S358)),0)</f>
        <v>43.548387096774192</v>
      </c>
      <c r="O358" s="67">
        <f>O357</f>
        <v>16</v>
      </c>
      <c r="P358" s="67">
        <f>P357</f>
        <v>19</v>
      </c>
      <c r="Q358" s="67">
        <f>Q357</f>
        <v>35</v>
      </c>
      <c r="R358" s="69">
        <f>IF(Q358&gt;0,(Q358*100/(L358-S358)),0)</f>
        <v>56.451612903225808</v>
      </c>
      <c r="S358" s="100">
        <f>S357</f>
        <v>7</v>
      </c>
      <c r="T358" s="71">
        <f>IF(S358&gt;0,(S358*100/L358),0)</f>
        <v>10.144927536231885</v>
      </c>
      <c r="V358" s="73"/>
    </row>
    <row r="361" spans="1:24" s="1" customFormat="1" ht="18.75">
      <c r="A361" s="137" t="s">
        <v>71</v>
      </c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V361" s="2"/>
    </row>
    <row r="362" spans="1:24" s="1" customFormat="1" ht="18.75">
      <c r="A362" s="137" t="s">
        <v>53</v>
      </c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V362" s="2"/>
    </row>
    <row r="363" spans="1:24" s="140" customFormat="1" ht="15.75" thickBot="1">
      <c r="A363" s="138"/>
      <c r="B363" s="139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  <c r="V363" s="139"/>
      <c r="W363" s="139"/>
      <c r="X363" s="139"/>
    </row>
    <row r="364" spans="1:24">
      <c r="A364" s="123" t="s">
        <v>0</v>
      </c>
      <c r="B364" s="123"/>
      <c r="C364" s="141" t="s">
        <v>26</v>
      </c>
      <c r="D364" s="142"/>
      <c r="E364" s="147" t="s">
        <v>1</v>
      </c>
      <c r="F364" s="148"/>
      <c r="G364" s="148"/>
      <c r="H364" s="148"/>
      <c r="I364" s="148"/>
      <c r="J364" s="148"/>
      <c r="K364" s="149"/>
      <c r="L364" s="147" t="s">
        <v>2</v>
      </c>
      <c r="M364" s="148"/>
      <c r="N364" s="148"/>
      <c r="O364" s="148"/>
      <c r="P364" s="148"/>
      <c r="Q364" s="148"/>
      <c r="R364" s="148"/>
      <c r="S364" s="148"/>
      <c r="T364" s="149"/>
    </row>
    <row r="365" spans="1:24">
      <c r="A365" s="150" t="s">
        <v>3</v>
      </c>
      <c r="B365" s="150" t="s">
        <v>4</v>
      </c>
      <c r="C365" s="143"/>
      <c r="D365" s="144"/>
      <c r="E365" s="151" t="s">
        <v>5</v>
      </c>
      <c r="F365" s="153" t="s">
        <v>6</v>
      </c>
      <c r="G365" s="153"/>
      <c r="H365" s="154" t="s">
        <v>7</v>
      </c>
      <c r="I365" s="154"/>
      <c r="J365" s="155" t="s">
        <v>8</v>
      </c>
      <c r="K365" s="156"/>
      <c r="L365" s="151" t="s">
        <v>5</v>
      </c>
      <c r="M365" s="157" t="s">
        <v>6</v>
      </c>
      <c r="N365" s="158"/>
      <c r="O365" s="154" t="s">
        <v>7</v>
      </c>
      <c r="P365" s="154"/>
      <c r="Q365" s="154"/>
      <c r="R365" s="154"/>
      <c r="S365" s="159" t="s">
        <v>8</v>
      </c>
      <c r="T365" s="160"/>
    </row>
    <row r="366" spans="1:24">
      <c r="A366" s="150"/>
      <c r="B366" s="150"/>
      <c r="C366" s="143"/>
      <c r="D366" s="144"/>
      <c r="E366" s="151"/>
      <c r="F366" s="129" t="s">
        <v>9</v>
      </c>
      <c r="G366" s="131" t="s">
        <v>10</v>
      </c>
      <c r="H366" s="129" t="s">
        <v>9</v>
      </c>
      <c r="I366" s="133" t="s">
        <v>10</v>
      </c>
      <c r="J366" s="135" t="s">
        <v>5</v>
      </c>
      <c r="K366" s="127" t="s">
        <v>10</v>
      </c>
      <c r="L366" s="151"/>
      <c r="M366" s="129" t="s">
        <v>9</v>
      </c>
      <c r="N366" s="131" t="s">
        <v>10</v>
      </c>
      <c r="O366" s="123" t="s">
        <v>9</v>
      </c>
      <c r="P366" s="123"/>
      <c r="Q366" s="123"/>
      <c r="R366" s="133" t="s">
        <v>10</v>
      </c>
      <c r="S366" s="135" t="s">
        <v>5</v>
      </c>
      <c r="T366" s="161" t="s">
        <v>10</v>
      </c>
    </row>
    <row r="367" spans="1:24" ht="15.75" thickBot="1">
      <c r="A367" s="150"/>
      <c r="B367" s="150"/>
      <c r="C367" s="145"/>
      <c r="D367" s="146"/>
      <c r="E367" s="152"/>
      <c r="F367" s="130"/>
      <c r="G367" s="132"/>
      <c r="H367" s="130"/>
      <c r="I367" s="134"/>
      <c r="J367" s="136"/>
      <c r="K367" s="128"/>
      <c r="L367" s="152"/>
      <c r="M367" s="130"/>
      <c r="N367" s="132"/>
      <c r="O367" s="5" t="s">
        <v>11</v>
      </c>
      <c r="P367" s="6" t="s">
        <v>12</v>
      </c>
      <c r="Q367" s="6" t="s">
        <v>13</v>
      </c>
      <c r="R367" s="134"/>
      <c r="S367" s="136"/>
      <c r="T367" s="162"/>
    </row>
    <row r="368" spans="1:24">
      <c r="A368" s="123"/>
      <c r="B368" s="123"/>
      <c r="C368" s="123"/>
      <c r="D368" s="123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</row>
    <row r="369" spans="1:24">
      <c r="A369" s="102">
        <v>42552</v>
      </c>
      <c r="B369" s="102">
        <v>42735</v>
      </c>
      <c r="C369" s="25"/>
      <c r="D369" s="110" t="s">
        <v>15</v>
      </c>
      <c r="E369" s="18">
        <v>16</v>
      </c>
      <c r="F369" s="19">
        <v>11</v>
      </c>
      <c r="G369" s="56">
        <f t="shared" ref="G369" si="161">IF(F369&gt;0,(F369*100/(E369-J369)),0)</f>
        <v>68.75</v>
      </c>
      <c r="H369" s="19">
        <v>5</v>
      </c>
      <c r="I369" s="57">
        <f t="shared" ref="I369" si="162">IF(H369&gt;0,(H369*100/(E369-J369)),0)</f>
        <v>31.25</v>
      </c>
      <c r="J369" s="92">
        <v>0</v>
      </c>
      <c r="K369" s="58">
        <f t="shared" ref="K369" si="163">IF(J369&gt;0,(J369*100/(E369)),0)</f>
        <v>0</v>
      </c>
      <c r="L369" s="18">
        <v>28</v>
      </c>
      <c r="M369" s="19">
        <v>7</v>
      </c>
      <c r="N369" s="56">
        <f t="shared" ref="N369" si="164">IF(M369&gt;0,(M369*100/(L369-S369)),0)</f>
        <v>25.925925925925927</v>
      </c>
      <c r="O369" s="19">
        <v>8</v>
      </c>
      <c r="P369" s="19">
        <v>12</v>
      </c>
      <c r="Q369" s="19">
        <v>20</v>
      </c>
      <c r="R369" s="57">
        <f t="shared" ref="R369" si="165">IF(Q369&gt;0,(Q369*100/(L369-S369)),0)</f>
        <v>74.074074074074076</v>
      </c>
      <c r="S369" s="101">
        <v>1</v>
      </c>
      <c r="T369" s="58">
        <f t="shared" ref="T369" si="166">IF(S369&gt;0,(S369*100/(L369)),0)</f>
        <v>3.5714285714285716</v>
      </c>
      <c r="U369" s="27"/>
      <c r="V369" s="28"/>
      <c r="W369" s="27"/>
      <c r="X369" s="27"/>
    </row>
    <row r="370" spans="1:24" s="65" customFormat="1">
      <c r="A370" s="125" t="s">
        <v>13</v>
      </c>
      <c r="B370" s="125"/>
      <c r="C370" s="125"/>
      <c r="D370" s="125"/>
      <c r="E370" s="59">
        <f t="shared" ref="E370:T370" si="167">SUM(E369:E369)</f>
        <v>16</v>
      </c>
      <c r="F370" s="60">
        <f t="shared" si="167"/>
        <v>11</v>
      </c>
      <c r="G370" s="61">
        <f t="shared" si="167"/>
        <v>68.75</v>
      </c>
      <c r="H370" s="60">
        <f t="shared" si="167"/>
        <v>5</v>
      </c>
      <c r="I370" s="61">
        <f t="shared" si="167"/>
        <v>31.25</v>
      </c>
      <c r="J370" s="60">
        <f t="shared" si="167"/>
        <v>0</v>
      </c>
      <c r="K370" s="62">
        <f t="shared" si="167"/>
        <v>0</v>
      </c>
      <c r="L370" s="59">
        <f t="shared" si="167"/>
        <v>28</v>
      </c>
      <c r="M370" s="60">
        <f t="shared" si="167"/>
        <v>7</v>
      </c>
      <c r="N370" s="61">
        <f t="shared" si="167"/>
        <v>25.925925925925927</v>
      </c>
      <c r="O370" s="60">
        <f t="shared" si="167"/>
        <v>8</v>
      </c>
      <c r="P370" s="60">
        <f t="shared" si="167"/>
        <v>12</v>
      </c>
      <c r="Q370" s="60">
        <f t="shared" si="167"/>
        <v>20</v>
      </c>
      <c r="R370" s="61">
        <f t="shared" si="167"/>
        <v>74.074074074074076</v>
      </c>
      <c r="S370" s="60">
        <f t="shared" si="167"/>
        <v>1</v>
      </c>
      <c r="T370" s="62">
        <f t="shared" si="167"/>
        <v>3.5714285714285716</v>
      </c>
      <c r="U370" s="63"/>
      <c r="V370" s="64"/>
      <c r="W370" s="63"/>
      <c r="X370" s="63"/>
    </row>
    <row r="371" spans="1:24" s="72" customFormat="1" ht="15.75" thickBot="1">
      <c r="A371" s="126" t="s">
        <v>14</v>
      </c>
      <c r="B371" s="126"/>
      <c r="C371" s="126"/>
      <c r="D371" s="126"/>
      <c r="E371" s="66">
        <f>SUM(E370)</f>
        <v>16</v>
      </c>
      <c r="F371" s="67">
        <f>F370</f>
        <v>11</v>
      </c>
      <c r="G371" s="68">
        <f>IF(F371&gt;0,(F371*100/(E371-J371)),0)</f>
        <v>68.75</v>
      </c>
      <c r="H371" s="67">
        <f>H370</f>
        <v>5</v>
      </c>
      <c r="I371" s="69">
        <f>IF(H371&gt;0,(H371*100/(E371-J371)),0)</f>
        <v>31.25</v>
      </c>
      <c r="J371" s="100">
        <f>J370</f>
        <v>0</v>
      </c>
      <c r="K371" s="71">
        <f>IF(J371&gt;0,(J371*100/E371),0)</f>
        <v>0</v>
      </c>
      <c r="L371" s="66">
        <f>L370</f>
        <v>28</v>
      </c>
      <c r="M371" s="67">
        <f>M370</f>
        <v>7</v>
      </c>
      <c r="N371" s="68">
        <f>IF(M371&gt;0,(M371*100/(L371-S371)),0)</f>
        <v>25.925925925925927</v>
      </c>
      <c r="O371" s="67">
        <f>O370</f>
        <v>8</v>
      </c>
      <c r="P371" s="67">
        <f>P370</f>
        <v>12</v>
      </c>
      <c r="Q371" s="67">
        <f>Q370</f>
        <v>20</v>
      </c>
      <c r="R371" s="69">
        <f>IF(Q371&gt;0,(Q371*100/(L371-S371)),0)</f>
        <v>74.074074074074076</v>
      </c>
      <c r="S371" s="100">
        <f>S370</f>
        <v>1</v>
      </c>
      <c r="T371" s="71">
        <f>IF(S371&gt;0,(S371*100/L371),0)</f>
        <v>3.5714285714285716</v>
      </c>
      <c r="V371" s="73"/>
    </row>
    <row r="374" spans="1:24" s="1" customFormat="1" ht="18.75">
      <c r="A374" s="137" t="s">
        <v>72</v>
      </c>
      <c r="B374" s="137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V374" s="2"/>
    </row>
    <row r="375" spans="1:24" s="1" customFormat="1" ht="18.75">
      <c r="A375" s="137" t="s">
        <v>54</v>
      </c>
      <c r="B375" s="137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V375" s="2"/>
    </row>
    <row r="376" spans="1:24" s="140" customFormat="1" ht="15.75" thickBot="1">
      <c r="A376" s="138"/>
      <c r="B376" s="139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  <c r="V376" s="139"/>
      <c r="W376" s="139"/>
      <c r="X376" s="139"/>
    </row>
    <row r="377" spans="1:24">
      <c r="A377" s="123" t="s">
        <v>0</v>
      </c>
      <c r="B377" s="123"/>
      <c r="C377" s="141" t="s">
        <v>26</v>
      </c>
      <c r="D377" s="142"/>
      <c r="E377" s="147" t="s">
        <v>1</v>
      </c>
      <c r="F377" s="148"/>
      <c r="G377" s="148"/>
      <c r="H377" s="148"/>
      <c r="I377" s="148"/>
      <c r="J377" s="148"/>
      <c r="K377" s="149"/>
      <c r="L377" s="147" t="s">
        <v>2</v>
      </c>
      <c r="M377" s="148"/>
      <c r="N377" s="148"/>
      <c r="O377" s="148"/>
      <c r="P377" s="148"/>
      <c r="Q377" s="148"/>
      <c r="R377" s="148"/>
      <c r="S377" s="148"/>
      <c r="T377" s="149"/>
    </row>
    <row r="378" spans="1:24">
      <c r="A378" s="150" t="s">
        <v>3</v>
      </c>
      <c r="B378" s="150" t="s">
        <v>4</v>
      </c>
      <c r="C378" s="143"/>
      <c r="D378" s="144"/>
      <c r="E378" s="151" t="s">
        <v>5</v>
      </c>
      <c r="F378" s="153" t="s">
        <v>6</v>
      </c>
      <c r="G378" s="153"/>
      <c r="H378" s="154" t="s">
        <v>7</v>
      </c>
      <c r="I378" s="154"/>
      <c r="J378" s="155" t="s">
        <v>8</v>
      </c>
      <c r="K378" s="156"/>
      <c r="L378" s="151" t="s">
        <v>5</v>
      </c>
      <c r="M378" s="157" t="s">
        <v>6</v>
      </c>
      <c r="N378" s="158"/>
      <c r="O378" s="154" t="s">
        <v>7</v>
      </c>
      <c r="P378" s="154"/>
      <c r="Q378" s="154"/>
      <c r="R378" s="154"/>
      <c r="S378" s="159" t="s">
        <v>8</v>
      </c>
      <c r="T378" s="160"/>
    </row>
    <row r="379" spans="1:24">
      <c r="A379" s="150"/>
      <c r="B379" s="150"/>
      <c r="C379" s="143"/>
      <c r="D379" s="144"/>
      <c r="E379" s="151"/>
      <c r="F379" s="129" t="s">
        <v>9</v>
      </c>
      <c r="G379" s="131" t="s">
        <v>10</v>
      </c>
      <c r="H379" s="129" t="s">
        <v>9</v>
      </c>
      <c r="I379" s="133" t="s">
        <v>10</v>
      </c>
      <c r="J379" s="173" t="s">
        <v>5</v>
      </c>
      <c r="K379" s="127" t="s">
        <v>10</v>
      </c>
      <c r="L379" s="151"/>
      <c r="M379" s="129" t="s">
        <v>9</v>
      </c>
      <c r="N379" s="131" t="s">
        <v>10</v>
      </c>
      <c r="O379" s="123" t="s">
        <v>9</v>
      </c>
      <c r="P379" s="123"/>
      <c r="Q379" s="123"/>
      <c r="R379" s="133" t="s">
        <v>10</v>
      </c>
      <c r="S379" s="173" t="s">
        <v>5</v>
      </c>
      <c r="T379" s="161" t="s">
        <v>10</v>
      </c>
    </row>
    <row r="380" spans="1:24" ht="15.75" thickBot="1">
      <c r="A380" s="150"/>
      <c r="B380" s="150"/>
      <c r="C380" s="145"/>
      <c r="D380" s="146"/>
      <c r="E380" s="152"/>
      <c r="F380" s="130"/>
      <c r="G380" s="132"/>
      <c r="H380" s="130"/>
      <c r="I380" s="134"/>
      <c r="J380" s="174"/>
      <c r="K380" s="128"/>
      <c r="L380" s="152"/>
      <c r="M380" s="130"/>
      <c r="N380" s="132"/>
      <c r="O380" s="5" t="s">
        <v>11</v>
      </c>
      <c r="P380" s="6" t="s">
        <v>12</v>
      </c>
      <c r="Q380" s="6" t="s">
        <v>13</v>
      </c>
      <c r="R380" s="134"/>
      <c r="S380" s="174"/>
      <c r="T380" s="162"/>
    </row>
    <row r="381" spans="1:24">
      <c r="A381" s="123"/>
      <c r="B381" s="123"/>
      <c r="C381" s="123"/>
      <c r="D381" s="123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</row>
    <row r="382" spans="1:24">
      <c r="A382" s="102">
        <v>42552</v>
      </c>
      <c r="B382" s="102">
        <v>42735</v>
      </c>
      <c r="C382" s="25"/>
      <c r="D382" s="110" t="s">
        <v>15</v>
      </c>
      <c r="E382" s="18">
        <v>95</v>
      </c>
      <c r="F382" s="19">
        <v>66</v>
      </c>
      <c r="G382" s="20">
        <f t="shared" ref="G382" si="168">IF(F382&gt;0,(F382*100/(E382-J382)),0)</f>
        <v>73.333333333333329</v>
      </c>
      <c r="H382" s="19">
        <v>24</v>
      </c>
      <c r="I382" s="21">
        <f t="shared" ref="I382" si="169">IF(H382&gt;0,(H382*100/(E382-J382)),0)</f>
        <v>26.666666666666668</v>
      </c>
      <c r="J382" s="92">
        <v>5</v>
      </c>
      <c r="K382" s="23">
        <f t="shared" ref="K382" si="170">IF(J382&gt;0,(J382*100/(E382)),0)</f>
        <v>5.2631578947368425</v>
      </c>
      <c r="L382" s="18">
        <v>161</v>
      </c>
      <c r="M382" s="19">
        <v>53</v>
      </c>
      <c r="N382" s="20">
        <f t="shared" ref="N382" si="171">IF(M382&gt;0,(M382*100/(L382-S382)),0)</f>
        <v>34.640522875816991</v>
      </c>
      <c r="O382" s="19">
        <v>44</v>
      </c>
      <c r="P382" s="19">
        <v>56</v>
      </c>
      <c r="Q382" s="19">
        <v>100</v>
      </c>
      <c r="R382" s="21">
        <f t="shared" ref="R382" si="172">IF(Q382&gt;0,(Q382*100/(L382-S382)),0)</f>
        <v>65.359477124183002</v>
      </c>
      <c r="S382" s="101">
        <v>8</v>
      </c>
      <c r="T382" s="23">
        <f t="shared" ref="T382" si="173">IF(S382&gt;0,(S382*100/(L382)),0)</f>
        <v>4.9689440993788816</v>
      </c>
      <c r="U382" s="27"/>
      <c r="V382" s="28"/>
      <c r="W382" s="27"/>
      <c r="X382" s="27"/>
    </row>
    <row r="383" spans="1:24" s="35" customFormat="1">
      <c r="A383" s="168" t="s">
        <v>13</v>
      </c>
      <c r="B383" s="168"/>
      <c r="C383" s="168"/>
      <c r="D383" s="168"/>
      <c r="E383" s="29">
        <f t="shared" ref="E383:T383" si="174">SUM(E382:E382)</f>
        <v>95</v>
      </c>
      <c r="F383" s="30">
        <f t="shared" si="174"/>
        <v>66</v>
      </c>
      <c r="G383" s="31">
        <f t="shared" si="174"/>
        <v>73.333333333333329</v>
      </c>
      <c r="H383" s="30">
        <f t="shared" si="174"/>
        <v>24</v>
      </c>
      <c r="I383" s="31">
        <f t="shared" si="174"/>
        <v>26.666666666666668</v>
      </c>
      <c r="J383" s="30">
        <f t="shared" si="174"/>
        <v>5</v>
      </c>
      <c r="K383" s="32">
        <f t="shared" si="174"/>
        <v>5.2631578947368425</v>
      </c>
      <c r="L383" s="29">
        <f t="shared" si="174"/>
        <v>161</v>
      </c>
      <c r="M383" s="30">
        <f t="shared" si="174"/>
        <v>53</v>
      </c>
      <c r="N383" s="31">
        <f t="shared" si="174"/>
        <v>34.640522875816991</v>
      </c>
      <c r="O383" s="30">
        <f t="shared" si="174"/>
        <v>44</v>
      </c>
      <c r="P383" s="30">
        <f t="shared" si="174"/>
        <v>56</v>
      </c>
      <c r="Q383" s="30">
        <f t="shared" si="174"/>
        <v>100</v>
      </c>
      <c r="R383" s="31">
        <f t="shared" si="174"/>
        <v>65.359477124183002</v>
      </c>
      <c r="S383" s="30">
        <f t="shared" si="174"/>
        <v>8</v>
      </c>
      <c r="T383" s="32">
        <f t="shared" si="174"/>
        <v>4.9689440993788816</v>
      </c>
      <c r="U383" s="33"/>
      <c r="V383" s="34"/>
      <c r="W383" s="33"/>
      <c r="X383" s="33"/>
    </row>
    <row r="384" spans="1:24" s="41" customFormat="1" ht="15.75" thickBot="1">
      <c r="A384" s="169" t="s">
        <v>14</v>
      </c>
      <c r="B384" s="169"/>
      <c r="C384" s="169"/>
      <c r="D384" s="169"/>
      <c r="E384" s="36">
        <f>SUM(E383)</f>
        <v>95</v>
      </c>
      <c r="F384" s="37">
        <f>F383</f>
        <v>66</v>
      </c>
      <c r="G384" s="38">
        <f>IF(F384&gt;0,(F384*100/(E384-J384)),0)</f>
        <v>73.333333333333329</v>
      </c>
      <c r="H384" s="37">
        <f>H383</f>
        <v>24</v>
      </c>
      <c r="I384" s="39">
        <f>IF(H384&gt;0,(H384*100/(E384-J384)),0)</f>
        <v>26.666666666666668</v>
      </c>
      <c r="J384" s="93">
        <f>J383</f>
        <v>5</v>
      </c>
      <c r="K384" s="40">
        <f>IF(J384&gt;0,(J384*100/E384),0)</f>
        <v>5.2631578947368425</v>
      </c>
      <c r="L384" s="36">
        <f>L383</f>
        <v>161</v>
      </c>
      <c r="M384" s="37">
        <f>M383</f>
        <v>53</v>
      </c>
      <c r="N384" s="38">
        <f>IF(M384&gt;0,(M384*100/(L384-S384)),0)</f>
        <v>34.640522875816991</v>
      </c>
      <c r="O384" s="37">
        <f>O383</f>
        <v>44</v>
      </c>
      <c r="P384" s="37">
        <f>P383</f>
        <v>56</v>
      </c>
      <c r="Q384" s="37">
        <f>Q383</f>
        <v>100</v>
      </c>
      <c r="R384" s="39">
        <f>IF(Q384&gt;0,(Q384*100/(L384-S384)),0)</f>
        <v>65.359477124183002</v>
      </c>
      <c r="S384" s="93">
        <f>S383</f>
        <v>8</v>
      </c>
      <c r="T384" s="40">
        <f>IF(S384&gt;0,(S384*100/L384),0)</f>
        <v>4.9689440993788816</v>
      </c>
      <c r="V384" s="42"/>
    </row>
    <row r="385" spans="1:24">
      <c r="A385" s="170"/>
      <c r="B385" s="170"/>
      <c r="C385" s="170"/>
      <c r="D385" s="170"/>
      <c r="E385" s="45"/>
      <c r="F385" s="45"/>
      <c r="G385" s="46"/>
      <c r="H385" s="45"/>
      <c r="I385" s="46"/>
      <c r="J385" s="45"/>
      <c r="K385" s="46"/>
      <c r="L385" s="45"/>
      <c r="M385" s="45"/>
      <c r="N385" s="46"/>
      <c r="O385" s="45"/>
      <c r="P385" s="45"/>
      <c r="Q385" s="45"/>
      <c r="R385" s="46"/>
      <c r="S385" s="45"/>
      <c r="T385" s="46"/>
      <c r="U385" s="27"/>
      <c r="V385" s="28"/>
      <c r="W385" s="27"/>
      <c r="X385" s="27"/>
    </row>
    <row r="386" spans="1:24">
      <c r="A386" s="43"/>
      <c r="B386" s="44"/>
      <c r="C386" s="44"/>
      <c r="D386" s="44"/>
      <c r="E386" s="45"/>
      <c r="F386" s="45"/>
      <c r="G386" s="46"/>
      <c r="H386" s="45"/>
      <c r="I386" s="46"/>
      <c r="J386" s="45"/>
      <c r="K386" s="46"/>
      <c r="L386" s="45"/>
      <c r="M386" s="45"/>
      <c r="N386" s="46"/>
      <c r="O386" s="45"/>
      <c r="P386" s="45"/>
      <c r="Q386" s="45"/>
      <c r="R386" s="46"/>
      <c r="S386" s="45"/>
      <c r="T386" s="46"/>
      <c r="U386" s="27"/>
      <c r="V386" s="28"/>
      <c r="W386" s="27"/>
      <c r="X386" s="27"/>
    </row>
    <row r="387" spans="1:24" s="1" customFormat="1" ht="18.75">
      <c r="A387" s="137" t="s">
        <v>73</v>
      </c>
      <c r="B387" s="137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V387" s="2"/>
    </row>
    <row r="388" spans="1:24" s="1" customFormat="1" ht="18.75">
      <c r="A388" s="137" t="s">
        <v>55</v>
      </c>
      <c r="B388" s="137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V388" s="2"/>
    </row>
    <row r="389" spans="1:24" s="140" customFormat="1" ht="15.75" thickBot="1">
      <c r="A389" s="138"/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</row>
    <row r="390" spans="1:24">
      <c r="A390" s="123" t="s">
        <v>0</v>
      </c>
      <c r="B390" s="123"/>
      <c r="C390" s="141" t="s">
        <v>26</v>
      </c>
      <c r="D390" s="142"/>
      <c r="E390" s="147" t="s">
        <v>1</v>
      </c>
      <c r="F390" s="148"/>
      <c r="G390" s="148"/>
      <c r="H390" s="148"/>
      <c r="I390" s="148"/>
      <c r="J390" s="148"/>
      <c r="K390" s="149"/>
      <c r="L390" s="147" t="s">
        <v>2</v>
      </c>
      <c r="M390" s="148"/>
      <c r="N390" s="148"/>
      <c r="O390" s="148"/>
      <c r="P390" s="148"/>
      <c r="Q390" s="148"/>
      <c r="R390" s="148"/>
      <c r="S390" s="148"/>
      <c r="T390" s="149"/>
    </row>
    <row r="391" spans="1:24">
      <c r="A391" s="150" t="s">
        <v>3</v>
      </c>
      <c r="B391" s="150" t="s">
        <v>4</v>
      </c>
      <c r="C391" s="143"/>
      <c r="D391" s="144"/>
      <c r="E391" s="151" t="s">
        <v>5</v>
      </c>
      <c r="F391" s="153" t="s">
        <v>6</v>
      </c>
      <c r="G391" s="153"/>
      <c r="H391" s="154" t="s">
        <v>7</v>
      </c>
      <c r="I391" s="154"/>
      <c r="J391" s="155" t="s">
        <v>8</v>
      </c>
      <c r="K391" s="156"/>
      <c r="L391" s="151" t="s">
        <v>5</v>
      </c>
      <c r="M391" s="157" t="s">
        <v>6</v>
      </c>
      <c r="N391" s="158"/>
      <c r="O391" s="154" t="s">
        <v>7</v>
      </c>
      <c r="P391" s="154"/>
      <c r="Q391" s="154"/>
      <c r="R391" s="154"/>
      <c r="S391" s="159" t="s">
        <v>8</v>
      </c>
      <c r="T391" s="160"/>
    </row>
    <row r="392" spans="1:24">
      <c r="A392" s="150"/>
      <c r="B392" s="150"/>
      <c r="C392" s="143"/>
      <c r="D392" s="144"/>
      <c r="E392" s="151"/>
      <c r="F392" s="129" t="s">
        <v>9</v>
      </c>
      <c r="G392" s="131" t="s">
        <v>10</v>
      </c>
      <c r="H392" s="129" t="s">
        <v>9</v>
      </c>
      <c r="I392" s="133" t="s">
        <v>10</v>
      </c>
      <c r="J392" s="135" t="s">
        <v>5</v>
      </c>
      <c r="K392" s="127" t="s">
        <v>10</v>
      </c>
      <c r="L392" s="151"/>
      <c r="M392" s="129" t="s">
        <v>9</v>
      </c>
      <c r="N392" s="131" t="s">
        <v>10</v>
      </c>
      <c r="O392" s="123" t="s">
        <v>9</v>
      </c>
      <c r="P392" s="123"/>
      <c r="Q392" s="123"/>
      <c r="R392" s="133" t="s">
        <v>10</v>
      </c>
      <c r="S392" s="135" t="s">
        <v>5</v>
      </c>
      <c r="T392" s="161" t="s">
        <v>10</v>
      </c>
    </row>
    <row r="393" spans="1:24" ht="15.75" thickBot="1">
      <c r="A393" s="150"/>
      <c r="B393" s="150"/>
      <c r="C393" s="145"/>
      <c r="D393" s="146"/>
      <c r="E393" s="152"/>
      <c r="F393" s="130"/>
      <c r="G393" s="132"/>
      <c r="H393" s="130"/>
      <c r="I393" s="134"/>
      <c r="J393" s="136"/>
      <c r="K393" s="128"/>
      <c r="L393" s="152"/>
      <c r="M393" s="130"/>
      <c r="N393" s="132"/>
      <c r="O393" s="5" t="s">
        <v>11</v>
      </c>
      <c r="P393" s="6" t="s">
        <v>12</v>
      </c>
      <c r="Q393" s="6" t="s">
        <v>13</v>
      </c>
      <c r="R393" s="134"/>
      <c r="S393" s="136"/>
      <c r="T393" s="162"/>
    </row>
    <row r="394" spans="1:24">
      <c r="A394" s="123"/>
      <c r="B394" s="123"/>
      <c r="C394" s="123"/>
      <c r="D394" s="123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</row>
    <row r="395" spans="1:24">
      <c r="A395" s="102">
        <v>42552</v>
      </c>
      <c r="B395" s="102">
        <v>42735</v>
      </c>
      <c r="C395" s="25"/>
      <c r="D395" s="110" t="s">
        <v>15</v>
      </c>
      <c r="E395" s="18">
        <v>15</v>
      </c>
      <c r="F395" s="19">
        <v>9</v>
      </c>
      <c r="G395" s="56">
        <f t="shared" ref="G395" si="175">IF(F395&gt;0,(F395*100/(E395-J395)),0)</f>
        <v>60</v>
      </c>
      <c r="H395" s="19">
        <v>0</v>
      </c>
      <c r="I395" s="57">
        <v>6</v>
      </c>
      <c r="J395" s="92">
        <v>0</v>
      </c>
      <c r="K395" s="58">
        <f t="shared" ref="K395" si="176">IF(J395&gt;0,(J395*100/(E395)),0)</f>
        <v>0</v>
      </c>
      <c r="L395" s="18">
        <v>27</v>
      </c>
      <c r="M395" s="19">
        <v>6</v>
      </c>
      <c r="N395" s="56">
        <f t="shared" ref="N395" si="177">IF(M395&gt;0,(M395*100/(L395-S395)),0)</f>
        <v>25</v>
      </c>
      <c r="O395" s="19">
        <v>5</v>
      </c>
      <c r="P395" s="19">
        <v>13</v>
      </c>
      <c r="Q395" s="19">
        <v>18</v>
      </c>
      <c r="R395" s="57">
        <f t="shared" ref="R395" si="178">IF(Q395&gt;0,(Q395*100/(L395-S395)),0)</f>
        <v>75</v>
      </c>
      <c r="S395" s="101">
        <v>3</v>
      </c>
      <c r="T395" s="58">
        <f t="shared" ref="T395" si="179">IF(S395&gt;0,(S395*100/(L395)),0)</f>
        <v>11.111111111111111</v>
      </c>
      <c r="U395" s="27"/>
      <c r="V395" s="28"/>
      <c r="W395" s="27"/>
      <c r="X395" s="27"/>
    </row>
    <row r="396" spans="1:24" s="65" customFormat="1">
      <c r="A396" s="125" t="s">
        <v>13</v>
      </c>
      <c r="B396" s="125"/>
      <c r="C396" s="125"/>
      <c r="D396" s="125"/>
      <c r="E396" s="59">
        <f t="shared" ref="E396:T396" si="180">SUM(E395:E395)</f>
        <v>15</v>
      </c>
      <c r="F396" s="60">
        <f t="shared" si="180"/>
        <v>9</v>
      </c>
      <c r="G396" s="61">
        <f t="shared" si="180"/>
        <v>60</v>
      </c>
      <c r="H396" s="60">
        <f t="shared" si="180"/>
        <v>0</v>
      </c>
      <c r="I396" s="61">
        <f t="shared" si="180"/>
        <v>6</v>
      </c>
      <c r="J396" s="60">
        <f t="shared" si="180"/>
        <v>0</v>
      </c>
      <c r="K396" s="62">
        <f t="shared" si="180"/>
        <v>0</v>
      </c>
      <c r="L396" s="59">
        <f t="shared" si="180"/>
        <v>27</v>
      </c>
      <c r="M396" s="60">
        <f t="shared" si="180"/>
        <v>6</v>
      </c>
      <c r="N396" s="61">
        <f t="shared" si="180"/>
        <v>25</v>
      </c>
      <c r="O396" s="60">
        <f t="shared" si="180"/>
        <v>5</v>
      </c>
      <c r="P396" s="60">
        <f t="shared" si="180"/>
        <v>13</v>
      </c>
      <c r="Q396" s="60">
        <f t="shared" si="180"/>
        <v>18</v>
      </c>
      <c r="R396" s="61">
        <f t="shared" si="180"/>
        <v>75</v>
      </c>
      <c r="S396" s="60">
        <f t="shared" si="180"/>
        <v>3</v>
      </c>
      <c r="T396" s="62">
        <f t="shared" si="180"/>
        <v>11.111111111111111</v>
      </c>
      <c r="U396" s="63"/>
      <c r="V396" s="64"/>
      <c r="W396" s="63"/>
      <c r="X396" s="63"/>
    </row>
    <row r="397" spans="1:24" s="72" customFormat="1" ht="15.75" thickBot="1">
      <c r="A397" s="126" t="s">
        <v>14</v>
      </c>
      <c r="B397" s="126"/>
      <c r="C397" s="126"/>
      <c r="D397" s="126"/>
      <c r="E397" s="66">
        <f>SUM(E396)</f>
        <v>15</v>
      </c>
      <c r="F397" s="67">
        <f>F396</f>
        <v>9</v>
      </c>
      <c r="G397" s="68">
        <f>IF(F397&gt;0,(F397*100/(E397-J397)),0)</f>
        <v>60</v>
      </c>
      <c r="H397" s="67">
        <f>H396</f>
        <v>0</v>
      </c>
      <c r="I397" s="69">
        <f>IF(H397&gt;0,(H397*100/(E397-J397)),0)</f>
        <v>0</v>
      </c>
      <c r="J397" s="100">
        <f>J396</f>
        <v>0</v>
      </c>
      <c r="K397" s="71">
        <f>IF(J397&gt;0,(J397*100/E397),0)</f>
        <v>0</v>
      </c>
      <c r="L397" s="66">
        <f>L396</f>
        <v>27</v>
      </c>
      <c r="M397" s="67">
        <f>M396</f>
        <v>6</v>
      </c>
      <c r="N397" s="68">
        <f>IF(M397&gt;0,(M397*100/(L397-S397)),0)</f>
        <v>25</v>
      </c>
      <c r="O397" s="67">
        <f>O396</f>
        <v>5</v>
      </c>
      <c r="P397" s="67">
        <f>P396</f>
        <v>13</v>
      </c>
      <c r="Q397" s="67">
        <f>Q396</f>
        <v>18</v>
      </c>
      <c r="R397" s="69">
        <f>IF(Q397&gt;0,(Q397*100/(L397-S397)),0)</f>
        <v>75</v>
      </c>
      <c r="S397" s="100">
        <f>S396</f>
        <v>3</v>
      </c>
      <c r="T397" s="71">
        <f>IF(S397&gt;0,(S397*100/L397),0)</f>
        <v>11.111111111111111</v>
      </c>
      <c r="V397" s="73"/>
    </row>
    <row r="398" spans="1:24">
      <c r="A398" s="27"/>
      <c r="B398" s="77"/>
      <c r="C398" s="77"/>
      <c r="D398" s="77"/>
      <c r="E398" s="45"/>
      <c r="F398" s="45"/>
      <c r="G398" s="46"/>
      <c r="H398" s="47"/>
      <c r="I398" s="47"/>
      <c r="J398" s="47"/>
      <c r="K398" s="46"/>
      <c r="L398" s="45"/>
      <c r="M398" s="45"/>
      <c r="N398" s="46"/>
      <c r="O398" s="47"/>
      <c r="P398" s="48"/>
      <c r="Q398" s="48"/>
      <c r="R398" s="47"/>
      <c r="S398" s="47"/>
      <c r="T398" s="46"/>
      <c r="U398" s="27"/>
      <c r="V398" s="28"/>
      <c r="W398" s="27"/>
      <c r="X398" s="27"/>
    </row>
    <row r="399" spans="1:24">
      <c r="A399" s="27"/>
      <c r="B399" s="77"/>
      <c r="C399" s="77"/>
      <c r="D399" s="77"/>
      <c r="E399" s="45"/>
      <c r="F399" s="45"/>
      <c r="G399" s="46"/>
      <c r="H399" s="45"/>
      <c r="I399" s="46"/>
      <c r="J399" s="45"/>
      <c r="K399" s="46"/>
      <c r="L399" s="45"/>
      <c r="M399" s="45"/>
      <c r="N399" s="46"/>
      <c r="O399" s="45"/>
      <c r="P399" s="45"/>
      <c r="Q399" s="45"/>
      <c r="R399" s="46"/>
      <c r="S399" s="45"/>
      <c r="T399" s="46"/>
      <c r="U399" s="27"/>
      <c r="V399" s="28"/>
      <c r="W399" s="27"/>
      <c r="X399" s="27"/>
    </row>
    <row r="400" spans="1:24" s="1" customFormat="1" ht="18.75">
      <c r="A400" s="137" t="s">
        <v>74</v>
      </c>
      <c r="B400" s="137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V400" s="2"/>
    </row>
    <row r="401" spans="1:24" s="1" customFormat="1" ht="18.75">
      <c r="A401" s="137" t="s">
        <v>56</v>
      </c>
      <c r="B401" s="137"/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V401" s="2"/>
    </row>
    <row r="402" spans="1:24" s="140" customFormat="1" ht="15.75" thickBot="1">
      <c r="A402" s="138"/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  <c r="V402" s="139"/>
      <c r="W402" s="139"/>
      <c r="X402" s="139"/>
    </row>
    <row r="403" spans="1:24">
      <c r="A403" s="123" t="s">
        <v>0</v>
      </c>
      <c r="B403" s="123"/>
      <c r="C403" s="141" t="s">
        <v>26</v>
      </c>
      <c r="D403" s="142"/>
      <c r="E403" s="147" t="s">
        <v>1</v>
      </c>
      <c r="F403" s="148"/>
      <c r="G403" s="148"/>
      <c r="H403" s="148"/>
      <c r="I403" s="148"/>
      <c r="J403" s="148"/>
      <c r="K403" s="149"/>
      <c r="L403" s="147" t="s">
        <v>2</v>
      </c>
      <c r="M403" s="148"/>
      <c r="N403" s="148"/>
      <c r="O403" s="148"/>
      <c r="P403" s="148"/>
      <c r="Q403" s="148"/>
      <c r="R403" s="148"/>
      <c r="S403" s="148"/>
      <c r="T403" s="149"/>
    </row>
    <row r="404" spans="1:24">
      <c r="A404" s="150" t="s">
        <v>3</v>
      </c>
      <c r="B404" s="150" t="s">
        <v>4</v>
      </c>
      <c r="C404" s="143"/>
      <c r="D404" s="144"/>
      <c r="E404" s="151" t="s">
        <v>5</v>
      </c>
      <c r="F404" s="153" t="s">
        <v>6</v>
      </c>
      <c r="G404" s="153"/>
      <c r="H404" s="154" t="s">
        <v>7</v>
      </c>
      <c r="I404" s="154"/>
      <c r="J404" s="155" t="s">
        <v>8</v>
      </c>
      <c r="K404" s="156"/>
      <c r="L404" s="151" t="s">
        <v>5</v>
      </c>
      <c r="M404" s="157" t="s">
        <v>6</v>
      </c>
      <c r="N404" s="158"/>
      <c r="O404" s="154" t="s">
        <v>7</v>
      </c>
      <c r="P404" s="154"/>
      <c r="Q404" s="154"/>
      <c r="R404" s="154"/>
      <c r="S404" s="159" t="s">
        <v>8</v>
      </c>
      <c r="T404" s="160"/>
    </row>
    <row r="405" spans="1:24">
      <c r="A405" s="150"/>
      <c r="B405" s="150"/>
      <c r="C405" s="143"/>
      <c r="D405" s="144"/>
      <c r="E405" s="151"/>
      <c r="F405" s="129" t="s">
        <v>9</v>
      </c>
      <c r="G405" s="131" t="s">
        <v>10</v>
      </c>
      <c r="H405" s="129" t="s">
        <v>9</v>
      </c>
      <c r="I405" s="133" t="s">
        <v>10</v>
      </c>
      <c r="J405" s="135" t="s">
        <v>5</v>
      </c>
      <c r="K405" s="127" t="s">
        <v>10</v>
      </c>
      <c r="L405" s="151"/>
      <c r="M405" s="129" t="s">
        <v>9</v>
      </c>
      <c r="N405" s="131" t="s">
        <v>10</v>
      </c>
      <c r="O405" s="123" t="s">
        <v>9</v>
      </c>
      <c r="P405" s="123"/>
      <c r="Q405" s="123"/>
      <c r="R405" s="133" t="s">
        <v>10</v>
      </c>
      <c r="S405" s="135" t="s">
        <v>5</v>
      </c>
      <c r="T405" s="161" t="s">
        <v>10</v>
      </c>
    </row>
    <row r="406" spans="1:24" ht="15.75" thickBot="1">
      <c r="A406" s="150"/>
      <c r="B406" s="150"/>
      <c r="C406" s="145"/>
      <c r="D406" s="146"/>
      <c r="E406" s="152"/>
      <c r="F406" s="130"/>
      <c r="G406" s="132"/>
      <c r="H406" s="130"/>
      <c r="I406" s="134"/>
      <c r="J406" s="136"/>
      <c r="K406" s="128"/>
      <c r="L406" s="152"/>
      <c r="M406" s="130"/>
      <c r="N406" s="132"/>
      <c r="O406" s="5" t="s">
        <v>11</v>
      </c>
      <c r="P406" s="6" t="s">
        <v>12</v>
      </c>
      <c r="Q406" s="6" t="s">
        <v>13</v>
      </c>
      <c r="R406" s="134"/>
      <c r="S406" s="136"/>
      <c r="T406" s="162"/>
    </row>
    <row r="407" spans="1:24">
      <c r="A407" s="123"/>
      <c r="B407" s="123"/>
      <c r="C407" s="123"/>
      <c r="D407" s="123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</row>
    <row r="408" spans="1:24">
      <c r="A408" s="102">
        <v>42552</v>
      </c>
      <c r="B408" s="102">
        <v>42735</v>
      </c>
      <c r="C408" s="25"/>
      <c r="D408" s="110" t="s">
        <v>15</v>
      </c>
      <c r="E408" s="18">
        <v>42</v>
      </c>
      <c r="F408" s="19">
        <v>28</v>
      </c>
      <c r="G408" s="56">
        <f t="shared" ref="G408" si="181">IF(F408&gt;0,(F408*100/(E408-J408)),0)</f>
        <v>66.666666666666671</v>
      </c>
      <c r="H408" s="19">
        <v>14</v>
      </c>
      <c r="I408" s="57">
        <f t="shared" ref="I408" si="182">IF(H408&gt;0,(H408*100/(E408-J408)),0)</f>
        <v>33.333333333333336</v>
      </c>
      <c r="J408" s="92">
        <v>0</v>
      </c>
      <c r="K408" s="58">
        <f t="shared" ref="K408" si="183">IF(J408&gt;0,(J408*100/(E408)),0)</f>
        <v>0</v>
      </c>
      <c r="L408" s="18">
        <v>60</v>
      </c>
      <c r="M408" s="19">
        <v>22</v>
      </c>
      <c r="N408" s="56">
        <f t="shared" ref="N408" si="184">IF(M408&gt;0,(M408*100/(L408-S408)),0)</f>
        <v>39.285714285714285</v>
      </c>
      <c r="O408" s="19">
        <v>11</v>
      </c>
      <c r="P408" s="19">
        <v>23</v>
      </c>
      <c r="Q408" s="19">
        <v>34</v>
      </c>
      <c r="R408" s="57">
        <f t="shared" ref="R408" si="185">IF(Q408&gt;0,(Q408*100/(L408-S408)),0)</f>
        <v>60.714285714285715</v>
      </c>
      <c r="S408" s="101">
        <v>4</v>
      </c>
      <c r="T408" s="58">
        <f t="shared" ref="T408" si="186">IF(S408&gt;0,(S408*100/(L408)),0)</f>
        <v>6.666666666666667</v>
      </c>
      <c r="U408" s="27"/>
      <c r="V408" s="28"/>
      <c r="W408" s="27"/>
      <c r="X408" s="27"/>
    </row>
    <row r="409" spans="1:24" s="65" customFormat="1">
      <c r="A409" s="125" t="s">
        <v>13</v>
      </c>
      <c r="B409" s="125"/>
      <c r="C409" s="125"/>
      <c r="D409" s="125"/>
      <c r="E409" s="59">
        <f t="shared" ref="E409:T409" si="187">SUM(E408:E408)</f>
        <v>42</v>
      </c>
      <c r="F409" s="60">
        <f t="shared" si="187"/>
        <v>28</v>
      </c>
      <c r="G409" s="61">
        <f t="shared" si="187"/>
        <v>66.666666666666671</v>
      </c>
      <c r="H409" s="60">
        <f t="shared" si="187"/>
        <v>14</v>
      </c>
      <c r="I409" s="61">
        <f t="shared" si="187"/>
        <v>33.333333333333336</v>
      </c>
      <c r="J409" s="60">
        <f t="shared" si="187"/>
        <v>0</v>
      </c>
      <c r="K409" s="62">
        <f t="shared" si="187"/>
        <v>0</v>
      </c>
      <c r="L409" s="59">
        <f t="shared" si="187"/>
        <v>60</v>
      </c>
      <c r="M409" s="60">
        <f t="shared" si="187"/>
        <v>22</v>
      </c>
      <c r="N409" s="61">
        <f t="shared" si="187"/>
        <v>39.285714285714285</v>
      </c>
      <c r="O409" s="60">
        <f t="shared" si="187"/>
        <v>11</v>
      </c>
      <c r="P409" s="60">
        <f t="shared" si="187"/>
        <v>23</v>
      </c>
      <c r="Q409" s="60">
        <f t="shared" si="187"/>
        <v>34</v>
      </c>
      <c r="R409" s="61">
        <f t="shared" si="187"/>
        <v>60.714285714285715</v>
      </c>
      <c r="S409" s="60">
        <f t="shared" si="187"/>
        <v>4</v>
      </c>
      <c r="T409" s="62">
        <f t="shared" si="187"/>
        <v>6.666666666666667</v>
      </c>
      <c r="U409" s="63"/>
      <c r="V409" s="64"/>
      <c r="W409" s="63"/>
      <c r="X409" s="63"/>
    </row>
    <row r="410" spans="1:24" s="72" customFormat="1" ht="15.75" thickBot="1">
      <c r="A410" s="126" t="s">
        <v>14</v>
      </c>
      <c r="B410" s="126"/>
      <c r="C410" s="126"/>
      <c r="D410" s="126"/>
      <c r="E410" s="66">
        <f>SUM(E409)</f>
        <v>42</v>
      </c>
      <c r="F410" s="67">
        <f>F409</f>
        <v>28</v>
      </c>
      <c r="G410" s="68">
        <f>IF(F410&gt;0,(F410*100/(E410-J410)),0)</f>
        <v>66.666666666666671</v>
      </c>
      <c r="H410" s="67">
        <f>H409</f>
        <v>14</v>
      </c>
      <c r="I410" s="69">
        <f>IF(H410&gt;0,(H410*100/(E410-J410)),0)</f>
        <v>33.333333333333336</v>
      </c>
      <c r="J410" s="100">
        <f>J409</f>
        <v>0</v>
      </c>
      <c r="K410" s="71">
        <f>IF(J410&gt;0,(J410*100/E410),0)</f>
        <v>0</v>
      </c>
      <c r="L410" s="66">
        <f>L409</f>
        <v>60</v>
      </c>
      <c r="M410" s="67">
        <f>M409</f>
        <v>22</v>
      </c>
      <c r="N410" s="68">
        <f>IF(M410&gt;0,(M410*100/(L410-S410)),0)</f>
        <v>39.285714285714285</v>
      </c>
      <c r="O410" s="67">
        <f>O409</f>
        <v>11</v>
      </c>
      <c r="P410" s="67">
        <f>P409</f>
        <v>23</v>
      </c>
      <c r="Q410" s="67">
        <f>Q409</f>
        <v>34</v>
      </c>
      <c r="R410" s="69">
        <f>IF(Q410&gt;0,(Q410*100/(L410-S410)),0)</f>
        <v>60.714285714285715</v>
      </c>
      <c r="S410" s="100">
        <f>S409</f>
        <v>4</v>
      </c>
      <c r="T410" s="71">
        <f>IF(S410&gt;0,(S410*100/L410),0)</f>
        <v>6.666666666666667</v>
      </c>
      <c r="V410" s="73"/>
    </row>
    <row r="413" spans="1:24" s="1" customFormat="1" ht="18.75">
      <c r="A413" s="137" t="s">
        <v>75</v>
      </c>
      <c r="B413" s="137"/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V413" s="2"/>
    </row>
    <row r="414" spans="1:24" s="1" customFormat="1" ht="18.75">
      <c r="A414" s="137" t="s">
        <v>57</v>
      </c>
      <c r="B414" s="137"/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V414" s="2"/>
    </row>
    <row r="415" spans="1:24" s="140" customFormat="1" ht="15.75" thickBot="1">
      <c r="A415" s="138"/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  <c r="X415" s="139"/>
    </row>
    <row r="416" spans="1:24">
      <c r="A416" s="123" t="s">
        <v>0</v>
      </c>
      <c r="B416" s="123"/>
      <c r="C416" s="141" t="s">
        <v>26</v>
      </c>
      <c r="D416" s="142"/>
      <c r="E416" s="147" t="s">
        <v>1</v>
      </c>
      <c r="F416" s="148"/>
      <c r="G416" s="148"/>
      <c r="H416" s="148"/>
      <c r="I416" s="148"/>
      <c r="J416" s="148"/>
      <c r="K416" s="149"/>
      <c r="L416" s="147" t="s">
        <v>2</v>
      </c>
      <c r="M416" s="148"/>
      <c r="N416" s="148"/>
      <c r="O416" s="148"/>
      <c r="P416" s="148"/>
      <c r="Q416" s="148"/>
      <c r="R416" s="148"/>
      <c r="S416" s="148"/>
      <c r="T416" s="149"/>
    </row>
    <row r="417" spans="1:24">
      <c r="A417" s="150" t="s">
        <v>3</v>
      </c>
      <c r="B417" s="150" t="s">
        <v>4</v>
      </c>
      <c r="C417" s="143"/>
      <c r="D417" s="144"/>
      <c r="E417" s="151" t="s">
        <v>5</v>
      </c>
      <c r="F417" s="153" t="s">
        <v>6</v>
      </c>
      <c r="G417" s="153"/>
      <c r="H417" s="154" t="s">
        <v>7</v>
      </c>
      <c r="I417" s="154"/>
      <c r="J417" s="155" t="s">
        <v>8</v>
      </c>
      <c r="K417" s="156"/>
      <c r="L417" s="151" t="s">
        <v>5</v>
      </c>
      <c r="M417" s="157" t="s">
        <v>6</v>
      </c>
      <c r="N417" s="158"/>
      <c r="O417" s="154" t="s">
        <v>7</v>
      </c>
      <c r="P417" s="154"/>
      <c r="Q417" s="154"/>
      <c r="R417" s="154"/>
      <c r="S417" s="159" t="s">
        <v>8</v>
      </c>
      <c r="T417" s="160"/>
    </row>
    <row r="418" spans="1:24">
      <c r="A418" s="150"/>
      <c r="B418" s="150"/>
      <c r="C418" s="143"/>
      <c r="D418" s="144"/>
      <c r="E418" s="151"/>
      <c r="F418" s="129" t="s">
        <v>9</v>
      </c>
      <c r="G418" s="131" t="s">
        <v>10</v>
      </c>
      <c r="H418" s="129" t="s">
        <v>9</v>
      </c>
      <c r="I418" s="133" t="s">
        <v>10</v>
      </c>
      <c r="J418" s="135" t="s">
        <v>5</v>
      </c>
      <c r="K418" s="127" t="s">
        <v>10</v>
      </c>
      <c r="L418" s="151"/>
      <c r="M418" s="129" t="s">
        <v>9</v>
      </c>
      <c r="N418" s="131" t="s">
        <v>10</v>
      </c>
      <c r="O418" s="123" t="s">
        <v>9</v>
      </c>
      <c r="P418" s="123"/>
      <c r="Q418" s="123"/>
      <c r="R418" s="133" t="s">
        <v>10</v>
      </c>
      <c r="S418" s="135" t="s">
        <v>5</v>
      </c>
      <c r="T418" s="161" t="s">
        <v>10</v>
      </c>
    </row>
    <row r="419" spans="1:24" ht="15.75" thickBot="1">
      <c r="A419" s="150"/>
      <c r="B419" s="150"/>
      <c r="C419" s="145"/>
      <c r="D419" s="146"/>
      <c r="E419" s="152"/>
      <c r="F419" s="130"/>
      <c r="G419" s="132"/>
      <c r="H419" s="130"/>
      <c r="I419" s="134"/>
      <c r="J419" s="136"/>
      <c r="K419" s="128"/>
      <c r="L419" s="152"/>
      <c r="M419" s="130"/>
      <c r="N419" s="132"/>
      <c r="O419" s="5" t="s">
        <v>11</v>
      </c>
      <c r="P419" s="6" t="s">
        <v>12</v>
      </c>
      <c r="Q419" s="6" t="s">
        <v>13</v>
      </c>
      <c r="R419" s="134"/>
      <c r="S419" s="136"/>
      <c r="T419" s="162"/>
    </row>
    <row r="420" spans="1:24">
      <c r="A420" s="123"/>
      <c r="B420" s="123"/>
      <c r="C420" s="123"/>
      <c r="D420" s="123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</row>
    <row r="421" spans="1:24">
      <c r="A421" s="102">
        <v>42552</v>
      </c>
      <c r="B421" s="102">
        <v>42735</v>
      </c>
      <c r="C421" s="25"/>
      <c r="D421" s="110" t="s">
        <v>15</v>
      </c>
      <c r="E421" s="18">
        <v>58</v>
      </c>
      <c r="F421" s="19">
        <v>33</v>
      </c>
      <c r="G421" s="56">
        <f t="shared" ref="G421" si="188">IF(F421&gt;0,(F421*100/(E421-J421)),0)</f>
        <v>60</v>
      </c>
      <c r="H421" s="19">
        <v>22</v>
      </c>
      <c r="I421" s="57">
        <f t="shared" ref="I421" si="189">IF(H421&gt;0,(H421*100/(E421-J421)),0)</f>
        <v>40</v>
      </c>
      <c r="J421" s="92">
        <v>3</v>
      </c>
      <c r="K421" s="58">
        <f t="shared" ref="K421" si="190">IF(J421&gt;0,(J421*100/(E421)),0)</f>
        <v>5.1724137931034484</v>
      </c>
      <c r="L421" s="18">
        <v>88</v>
      </c>
      <c r="M421" s="19">
        <v>29</v>
      </c>
      <c r="N421" s="56">
        <f t="shared" ref="N421" si="191">IF(M421&gt;0,(M421*100/(L421-S421)),0)</f>
        <v>34.939759036144579</v>
      </c>
      <c r="O421" s="19">
        <v>34</v>
      </c>
      <c r="P421" s="19">
        <v>20</v>
      </c>
      <c r="Q421" s="19">
        <v>54</v>
      </c>
      <c r="R421" s="57">
        <f t="shared" ref="R421" si="192">IF(Q421&gt;0,(Q421*100/(L421-S421)),0)</f>
        <v>65.060240963855421</v>
      </c>
      <c r="S421" s="101">
        <v>5</v>
      </c>
      <c r="T421" s="107">
        <f t="shared" ref="T421" si="193">IF(S421&gt;0,(S421*100/(L421)),0)</f>
        <v>5.6818181818181817</v>
      </c>
      <c r="U421" s="27"/>
      <c r="V421" s="28"/>
      <c r="W421" s="27"/>
      <c r="X421" s="27"/>
    </row>
    <row r="422" spans="1:24" s="65" customFormat="1">
      <c r="A422" s="125" t="s">
        <v>13</v>
      </c>
      <c r="B422" s="125"/>
      <c r="C422" s="125"/>
      <c r="D422" s="125"/>
      <c r="E422" s="59">
        <f t="shared" ref="E422:T422" si="194">SUM(E421:E421)</f>
        <v>58</v>
      </c>
      <c r="F422" s="60">
        <f t="shared" si="194"/>
        <v>33</v>
      </c>
      <c r="G422" s="61">
        <f t="shared" si="194"/>
        <v>60</v>
      </c>
      <c r="H422" s="60">
        <f t="shared" si="194"/>
        <v>22</v>
      </c>
      <c r="I422" s="61">
        <f t="shared" si="194"/>
        <v>40</v>
      </c>
      <c r="J422" s="60">
        <f t="shared" si="194"/>
        <v>3</v>
      </c>
      <c r="K422" s="62">
        <f t="shared" si="194"/>
        <v>5.1724137931034484</v>
      </c>
      <c r="L422" s="59">
        <f t="shared" si="194"/>
        <v>88</v>
      </c>
      <c r="M422" s="60">
        <f t="shared" si="194"/>
        <v>29</v>
      </c>
      <c r="N422" s="61">
        <f t="shared" si="194"/>
        <v>34.939759036144579</v>
      </c>
      <c r="O422" s="60">
        <f t="shared" si="194"/>
        <v>34</v>
      </c>
      <c r="P422" s="60">
        <f t="shared" si="194"/>
        <v>20</v>
      </c>
      <c r="Q422" s="60">
        <f t="shared" si="194"/>
        <v>54</v>
      </c>
      <c r="R422" s="61">
        <f t="shared" si="194"/>
        <v>65.060240963855421</v>
      </c>
      <c r="S422" s="60">
        <f t="shared" si="194"/>
        <v>5</v>
      </c>
      <c r="T422" s="62">
        <f t="shared" si="194"/>
        <v>5.6818181818181817</v>
      </c>
      <c r="U422" s="63"/>
      <c r="V422" s="64"/>
      <c r="W422" s="63"/>
      <c r="X422" s="63"/>
    </row>
    <row r="423" spans="1:24" s="72" customFormat="1" ht="15.75" thickBot="1">
      <c r="A423" s="126" t="s">
        <v>14</v>
      </c>
      <c r="B423" s="126"/>
      <c r="C423" s="126"/>
      <c r="D423" s="126"/>
      <c r="E423" s="66">
        <f>SUM(E422)</f>
        <v>58</v>
      </c>
      <c r="F423" s="67">
        <f>F422</f>
        <v>33</v>
      </c>
      <c r="G423" s="68">
        <f>IF(F423&gt;0,(F423*100/(E423-J423)),0)</f>
        <v>60</v>
      </c>
      <c r="H423" s="67">
        <f>H422</f>
        <v>22</v>
      </c>
      <c r="I423" s="69">
        <f>IF(H423&gt;0,(H423*100/(E423-J423)),0)</f>
        <v>40</v>
      </c>
      <c r="J423" s="100">
        <f>J422</f>
        <v>3</v>
      </c>
      <c r="K423" s="71">
        <f>IF(J423&gt;0,(J423*100/E423),0)</f>
        <v>5.1724137931034484</v>
      </c>
      <c r="L423" s="66">
        <f>L422</f>
        <v>88</v>
      </c>
      <c r="M423" s="67">
        <f>M422</f>
        <v>29</v>
      </c>
      <c r="N423" s="68">
        <f>IF(M423&gt;0,(M423*100/(L423-S423)),0)</f>
        <v>34.939759036144579</v>
      </c>
      <c r="O423" s="67">
        <f>O422</f>
        <v>34</v>
      </c>
      <c r="P423" s="67">
        <f>P422</f>
        <v>20</v>
      </c>
      <c r="Q423" s="67">
        <f>Q422</f>
        <v>54</v>
      </c>
      <c r="R423" s="69">
        <f>IF(Q423&gt;0,(Q423*100/(L423-S423)),0)</f>
        <v>65.060240963855421</v>
      </c>
      <c r="S423" s="100">
        <f>S422</f>
        <v>5</v>
      </c>
      <c r="T423" s="108">
        <f>IF(S423&gt;0,(S423*100/L423),0)</f>
        <v>5.6818181818181817</v>
      </c>
      <c r="V423" s="73"/>
    </row>
    <row r="426" spans="1:24" s="1" customFormat="1" ht="18.75">
      <c r="A426" s="137" t="s">
        <v>76</v>
      </c>
      <c r="B426" s="137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V426" s="2"/>
    </row>
    <row r="427" spans="1:24" s="1" customFormat="1" ht="18.75">
      <c r="A427" s="137" t="s">
        <v>58</v>
      </c>
      <c r="B427" s="137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V427" s="2"/>
    </row>
    <row r="428" spans="1:24" s="140" customFormat="1" ht="15.75" thickBot="1">
      <c r="A428" s="138"/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</row>
    <row r="429" spans="1:24">
      <c r="A429" s="123" t="s">
        <v>0</v>
      </c>
      <c r="B429" s="123"/>
      <c r="C429" s="141" t="s">
        <v>26</v>
      </c>
      <c r="D429" s="142"/>
      <c r="E429" s="147" t="s">
        <v>1</v>
      </c>
      <c r="F429" s="148"/>
      <c r="G429" s="148"/>
      <c r="H429" s="148"/>
      <c r="I429" s="148"/>
      <c r="J429" s="148"/>
      <c r="K429" s="149"/>
      <c r="L429" s="147" t="s">
        <v>2</v>
      </c>
      <c r="M429" s="148"/>
      <c r="N429" s="148"/>
      <c r="O429" s="148"/>
      <c r="P429" s="148"/>
      <c r="Q429" s="148"/>
      <c r="R429" s="148"/>
      <c r="S429" s="148"/>
      <c r="T429" s="149"/>
    </row>
    <row r="430" spans="1:24">
      <c r="A430" s="150" t="s">
        <v>3</v>
      </c>
      <c r="B430" s="150" t="s">
        <v>4</v>
      </c>
      <c r="C430" s="143"/>
      <c r="D430" s="144"/>
      <c r="E430" s="151" t="s">
        <v>5</v>
      </c>
      <c r="F430" s="153" t="s">
        <v>6</v>
      </c>
      <c r="G430" s="153"/>
      <c r="H430" s="154" t="s">
        <v>7</v>
      </c>
      <c r="I430" s="154"/>
      <c r="J430" s="155" t="s">
        <v>8</v>
      </c>
      <c r="K430" s="156"/>
      <c r="L430" s="151" t="s">
        <v>5</v>
      </c>
      <c r="M430" s="157" t="s">
        <v>6</v>
      </c>
      <c r="N430" s="158"/>
      <c r="O430" s="154" t="s">
        <v>7</v>
      </c>
      <c r="P430" s="154"/>
      <c r="Q430" s="154"/>
      <c r="R430" s="154"/>
      <c r="S430" s="159" t="s">
        <v>8</v>
      </c>
      <c r="T430" s="160"/>
    </row>
    <row r="431" spans="1:24">
      <c r="A431" s="150"/>
      <c r="B431" s="150"/>
      <c r="C431" s="143"/>
      <c r="D431" s="144"/>
      <c r="E431" s="151"/>
      <c r="F431" s="129" t="s">
        <v>9</v>
      </c>
      <c r="G431" s="131" t="s">
        <v>10</v>
      </c>
      <c r="H431" s="129" t="s">
        <v>9</v>
      </c>
      <c r="I431" s="133" t="s">
        <v>10</v>
      </c>
      <c r="J431" s="135" t="s">
        <v>5</v>
      </c>
      <c r="K431" s="127" t="s">
        <v>10</v>
      </c>
      <c r="L431" s="151"/>
      <c r="M431" s="129" t="s">
        <v>9</v>
      </c>
      <c r="N431" s="131" t="s">
        <v>10</v>
      </c>
      <c r="O431" s="123" t="s">
        <v>9</v>
      </c>
      <c r="P431" s="123"/>
      <c r="Q431" s="123"/>
      <c r="R431" s="133" t="s">
        <v>10</v>
      </c>
      <c r="S431" s="135" t="s">
        <v>5</v>
      </c>
      <c r="T431" s="161" t="s">
        <v>10</v>
      </c>
    </row>
    <row r="432" spans="1:24" ht="15.75" thickBot="1">
      <c r="A432" s="150"/>
      <c r="B432" s="150"/>
      <c r="C432" s="145"/>
      <c r="D432" s="146"/>
      <c r="E432" s="152"/>
      <c r="F432" s="130"/>
      <c r="G432" s="132"/>
      <c r="H432" s="130"/>
      <c r="I432" s="134"/>
      <c r="J432" s="136"/>
      <c r="K432" s="128"/>
      <c r="L432" s="152"/>
      <c r="M432" s="130"/>
      <c r="N432" s="132"/>
      <c r="O432" s="5" t="s">
        <v>11</v>
      </c>
      <c r="P432" s="6" t="s">
        <v>12</v>
      </c>
      <c r="Q432" s="6" t="s">
        <v>13</v>
      </c>
      <c r="R432" s="134"/>
      <c r="S432" s="136"/>
      <c r="T432" s="162"/>
    </row>
    <row r="433" spans="1:24">
      <c r="A433" s="123"/>
      <c r="B433" s="123"/>
      <c r="C433" s="123"/>
      <c r="D433" s="123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</row>
    <row r="434" spans="1:24">
      <c r="A434" s="102">
        <v>42552</v>
      </c>
      <c r="B434" s="102">
        <v>42735</v>
      </c>
      <c r="C434" s="25"/>
      <c r="D434" s="110" t="s">
        <v>15</v>
      </c>
      <c r="E434" s="18">
        <v>45</v>
      </c>
      <c r="F434" s="19">
        <v>26</v>
      </c>
      <c r="G434" s="56">
        <f t="shared" ref="G434" si="195">IF(F434&gt;0,(F434*100/(E434-J434)),0)</f>
        <v>61.904761904761905</v>
      </c>
      <c r="H434" s="19">
        <v>16</v>
      </c>
      <c r="I434" s="57">
        <f t="shared" ref="I434" si="196">IF(H434&gt;0,(H434*100/(E434-J434)),0)</f>
        <v>38.095238095238095</v>
      </c>
      <c r="J434" s="92">
        <v>3</v>
      </c>
      <c r="K434" s="58">
        <f t="shared" ref="K434" si="197">IF(J434&gt;0,(J434*100/(E434)),0)</f>
        <v>6.666666666666667</v>
      </c>
      <c r="L434" s="18">
        <v>74</v>
      </c>
      <c r="M434" s="19">
        <v>21</v>
      </c>
      <c r="N434" s="56">
        <f t="shared" ref="N434" si="198">IF(M434&gt;0,(M434*100/(L434-S434)),0)</f>
        <v>29.166666666666668</v>
      </c>
      <c r="O434" s="19">
        <v>28</v>
      </c>
      <c r="P434" s="19">
        <v>23</v>
      </c>
      <c r="Q434" s="19">
        <v>51</v>
      </c>
      <c r="R434" s="57">
        <f t="shared" ref="R434" si="199">IF(Q434&gt;0,(Q434*100/(L434-S434)),0)</f>
        <v>70.833333333333329</v>
      </c>
      <c r="S434" s="101">
        <v>2</v>
      </c>
      <c r="T434" s="58">
        <f t="shared" ref="T434" si="200">IF(S434&gt;0,(S434*100/(L434)),0)</f>
        <v>2.7027027027027026</v>
      </c>
      <c r="U434" s="27"/>
      <c r="V434" s="28"/>
      <c r="W434" s="27"/>
      <c r="X434" s="27"/>
    </row>
    <row r="435" spans="1:24" s="65" customFormat="1">
      <c r="A435" s="125" t="s">
        <v>13</v>
      </c>
      <c r="B435" s="125"/>
      <c r="C435" s="125"/>
      <c r="D435" s="125"/>
      <c r="E435" s="59">
        <f t="shared" ref="E435:T435" si="201">SUM(E434:E434)</f>
        <v>45</v>
      </c>
      <c r="F435" s="60">
        <f t="shared" si="201"/>
        <v>26</v>
      </c>
      <c r="G435" s="61">
        <f t="shared" si="201"/>
        <v>61.904761904761905</v>
      </c>
      <c r="H435" s="60">
        <f t="shared" si="201"/>
        <v>16</v>
      </c>
      <c r="I435" s="61">
        <f t="shared" si="201"/>
        <v>38.095238095238095</v>
      </c>
      <c r="J435" s="60">
        <f t="shared" si="201"/>
        <v>3</v>
      </c>
      <c r="K435" s="62">
        <f t="shared" si="201"/>
        <v>6.666666666666667</v>
      </c>
      <c r="L435" s="59">
        <f t="shared" si="201"/>
        <v>74</v>
      </c>
      <c r="M435" s="60">
        <f t="shared" si="201"/>
        <v>21</v>
      </c>
      <c r="N435" s="61">
        <f t="shared" si="201"/>
        <v>29.166666666666668</v>
      </c>
      <c r="O435" s="60">
        <f t="shared" si="201"/>
        <v>28</v>
      </c>
      <c r="P435" s="60">
        <f t="shared" si="201"/>
        <v>23</v>
      </c>
      <c r="Q435" s="60">
        <f t="shared" si="201"/>
        <v>51</v>
      </c>
      <c r="R435" s="61">
        <f t="shared" si="201"/>
        <v>70.833333333333329</v>
      </c>
      <c r="S435" s="60">
        <f t="shared" si="201"/>
        <v>2</v>
      </c>
      <c r="T435" s="62">
        <f t="shared" si="201"/>
        <v>2.7027027027027026</v>
      </c>
      <c r="U435" s="63"/>
      <c r="V435" s="64"/>
      <c r="W435" s="63"/>
      <c r="X435" s="63"/>
    </row>
    <row r="436" spans="1:24" s="72" customFormat="1" ht="15.75" thickBot="1">
      <c r="A436" s="126" t="s">
        <v>14</v>
      </c>
      <c r="B436" s="126"/>
      <c r="C436" s="126"/>
      <c r="D436" s="126"/>
      <c r="E436" s="66">
        <f>SUM(E435)</f>
        <v>45</v>
      </c>
      <c r="F436" s="67">
        <f>F435</f>
        <v>26</v>
      </c>
      <c r="G436" s="68">
        <f>IF(F436&gt;0,(F436*100/(E436-J436)),0)</f>
        <v>61.904761904761905</v>
      </c>
      <c r="H436" s="67">
        <f>H435</f>
        <v>16</v>
      </c>
      <c r="I436" s="69">
        <f>IF(H436&gt;0,(H436*100/(E436-J436)),0)</f>
        <v>38.095238095238095</v>
      </c>
      <c r="J436" s="100">
        <f>J435</f>
        <v>3</v>
      </c>
      <c r="K436" s="71">
        <f>IF(J436&gt;0,(J436*100/E436),0)</f>
        <v>6.666666666666667</v>
      </c>
      <c r="L436" s="66">
        <f>L435</f>
        <v>74</v>
      </c>
      <c r="M436" s="67">
        <f>M435</f>
        <v>21</v>
      </c>
      <c r="N436" s="68">
        <f>IF(M436&gt;0,(M436*100/(L436-S436)),0)</f>
        <v>29.166666666666668</v>
      </c>
      <c r="O436" s="67">
        <f>O435</f>
        <v>28</v>
      </c>
      <c r="P436" s="67">
        <f>P435</f>
        <v>23</v>
      </c>
      <c r="Q436" s="67">
        <f>Q435</f>
        <v>51</v>
      </c>
      <c r="R436" s="69">
        <f>IF(Q436&gt;0,(Q436*100/(L436-S436)),0)</f>
        <v>70.833333333333329</v>
      </c>
      <c r="S436" s="100">
        <f>S435</f>
        <v>2</v>
      </c>
      <c r="T436" s="71">
        <f>IF(S436&gt;0,(S436*100/L436),0)</f>
        <v>2.7027027027027026</v>
      </c>
      <c r="V436" s="73"/>
    </row>
    <row r="439" spans="1:24" s="1" customFormat="1" ht="18.75">
      <c r="A439" s="137" t="s">
        <v>77</v>
      </c>
      <c r="B439" s="137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V439" s="2"/>
    </row>
    <row r="440" spans="1:24" s="1" customFormat="1" ht="18.75">
      <c r="A440" s="137" t="s">
        <v>59</v>
      </c>
      <c r="B440" s="137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V440" s="2"/>
    </row>
    <row r="441" spans="1:24" s="140" customFormat="1" ht="15.75" thickBot="1">
      <c r="A441" s="138"/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  <c r="S441" s="139"/>
      <c r="T441" s="139"/>
      <c r="U441" s="139"/>
      <c r="V441" s="139"/>
      <c r="W441" s="139"/>
      <c r="X441" s="139"/>
    </row>
    <row r="442" spans="1:24">
      <c r="A442" s="123" t="s">
        <v>0</v>
      </c>
      <c r="B442" s="123"/>
      <c r="C442" s="141" t="s">
        <v>26</v>
      </c>
      <c r="D442" s="142"/>
      <c r="E442" s="147" t="s">
        <v>1</v>
      </c>
      <c r="F442" s="148"/>
      <c r="G442" s="148"/>
      <c r="H442" s="148"/>
      <c r="I442" s="148"/>
      <c r="J442" s="148"/>
      <c r="K442" s="149"/>
      <c r="L442" s="147" t="s">
        <v>2</v>
      </c>
      <c r="M442" s="148"/>
      <c r="N442" s="148"/>
      <c r="O442" s="148"/>
      <c r="P442" s="148"/>
      <c r="Q442" s="148"/>
      <c r="R442" s="148"/>
      <c r="S442" s="148"/>
      <c r="T442" s="149"/>
    </row>
    <row r="443" spans="1:24">
      <c r="A443" s="150" t="s">
        <v>3</v>
      </c>
      <c r="B443" s="150" t="s">
        <v>4</v>
      </c>
      <c r="C443" s="143"/>
      <c r="D443" s="144"/>
      <c r="E443" s="151" t="s">
        <v>5</v>
      </c>
      <c r="F443" s="153" t="s">
        <v>6</v>
      </c>
      <c r="G443" s="153"/>
      <c r="H443" s="154" t="s">
        <v>7</v>
      </c>
      <c r="I443" s="154"/>
      <c r="J443" s="155" t="s">
        <v>8</v>
      </c>
      <c r="K443" s="156"/>
      <c r="L443" s="151" t="s">
        <v>5</v>
      </c>
      <c r="M443" s="157" t="s">
        <v>6</v>
      </c>
      <c r="N443" s="158"/>
      <c r="O443" s="154" t="s">
        <v>7</v>
      </c>
      <c r="P443" s="154"/>
      <c r="Q443" s="154"/>
      <c r="R443" s="154"/>
      <c r="S443" s="159" t="s">
        <v>8</v>
      </c>
      <c r="T443" s="160"/>
    </row>
    <row r="444" spans="1:24">
      <c r="A444" s="150"/>
      <c r="B444" s="150"/>
      <c r="C444" s="143"/>
      <c r="D444" s="144"/>
      <c r="E444" s="151"/>
      <c r="F444" s="129" t="s">
        <v>9</v>
      </c>
      <c r="G444" s="131" t="s">
        <v>10</v>
      </c>
      <c r="H444" s="129" t="s">
        <v>9</v>
      </c>
      <c r="I444" s="133" t="s">
        <v>10</v>
      </c>
      <c r="J444" s="135" t="s">
        <v>5</v>
      </c>
      <c r="K444" s="127" t="s">
        <v>10</v>
      </c>
      <c r="L444" s="151"/>
      <c r="M444" s="129" t="s">
        <v>9</v>
      </c>
      <c r="N444" s="131" t="s">
        <v>10</v>
      </c>
      <c r="O444" s="123" t="s">
        <v>9</v>
      </c>
      <c r="P444" s="123"/>
      <c r="Q444" s="123"/>
      <c r="R444" s="133" t="s">
        <v>10</v>
      </c>
      <c r="S444" s="135" t="s">
        <v>5</v>
      </c>
      <c r="T444" s="161" t="s">
        <v>10</v>
      </c>
    </row>
    <row r="445" spans="1:24" ht="15.75" thickBot="1">
      <c r="A445" s="150"/>
      <c r="B445" s="150"/>
      <c r="C445" s="145"/>
      <c r="D445" s="146"/>
      <c r="E445" s="152"/>
      <c r="F445" s="130"/>
      <c r="G445" s="132"/>
      <c r="H445" s="130"/>
      <c r="I445" s="134"/>
      <c r="J445" s="136"/>
      <c r="K445" s="128"/>
      <c r="L445" s="152"/>
      <c r="M445" s="130"/>
      <c r="N445" s="132"/>
      <c r="O445" s="5" t="s">
        <v>11</v>
      </c>
      <c r="P445" s="6" t="s">
        <v>12</v>
      </c>
      <c r="Q445" s="6" t="s">
        <v>13</v>
      </c>
      <c r="R445" s="134"/>
      <c r="S445" s="136"/>
      <c r="T445" s="162"/>
    </row>
    <row r="446" spans="1:24" ht="15.75" thickBot="1">
      <c r="A446" s="123"/>
      <c r="B446" s="123"/>
      <c r="C446" s="123"/>
      <c r="D446" s="123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</row>
    <row r="447" spans="1:24" s="16" customFormat="1" ht="14.25" customHeight="1">
      <c r="A447" s="102">
        <v>42552</v>
      </c>
      <c r="B447" s="102">
        <v>42735</v>
      </c>
      <c r="C447" s="7"/>
      <c r="D447" s="110" t="s">
        <v>16</v>
      </c>
      <c r="E447" s="9">
        <v>1</v>
      </c>
      <c r="F447" s="10">
        <v>1</v>
      </c>
      <c r="G447" s="53">
        <f>IF(F447&gt;0,(F447*100/(E447-J447)),0)</f>
        <v>100</v>
      </c>
      <c r="H447" s="10">
        <v>0</v>
      </c>
      <c r="I447" s="54">
        <f>IF(H447&gt;0,(H447*100/(E447-J447)),0)</f>
        <v>0</v>
      </c>
      <c r="J447" s="91">
        <v>0</v>
      </c>
      <c r="K447" s="55">
        <f>IF(J447&gt;0,(J447*100/(E447)),0)</f>
        <v>0</v>
      </c>
      <c r="L447" s="9">
        <v>2</v>
      </c>
      <c r="M447" s="10">
        <v>1</v>
      </c>
      <c r="N447" s="53">
        <f>IF(M447&gt;0,(M447*100/(L447-S447)),0)</f>
        <v>50</v>
      </c>
      <c r="O447" s="10">
        <v>0</v>
      </c>
      <c r="P447" s="10">
        <v>1</v>
      </c>
      <c r="Q447" s="10">
        <v>1</v>
      </c>
      <c r="R447" s="54">
        <f>IF(Q447&gt;0,(Q447*100/(L447-S447)),0)</f>
        <v>50</v>
      </c>
      <c r="S447" s="103">
        <v>0</v>
      </c>
      <c r="T447" s="55">
        <f>IF(S447&gt;0,(S447*100/(L447)),0)</f>
        <v>0</v>
      </c>
      <c r="V447" s="17"/>
    </row>
    <row r="448" spans="1:24">
      <c r="A448" s="25"/>
      <c r="B448" s="25"/>
      <c r="C448" s="25"/>
      <c r="D448" s="110" t="s">
        <v>19</v>
      </c>
      <c r="E448" s="18">
        <v>2</v>
      </c>
      <c r="F448" s="19">
        <v>1</v>
      </c>
      <c r="G448" s="56">
        <f t="shared" ref="G448:G449" si="202">IF(F448&gt;0,(F448*100/(E448-J448)),0)</f>
        <v>50</v>
      </c>
      <c r="H448" s="19">
        <v>0</v>
      </c>
      <c r="I448" s="57">
        <f t="shared" ref="I448:I449" si="203">IF(H448&gt;0,(H448*100/(E448-J448)),0)</f>
        <v>0</v>
      </c>
      <c r="J448" s="92">
        <v>0</v>
      </c>
      <c r="K448" s="58">
        <f t="shared" ref="K448:K449" si="204">IF(J448&gt;0,(J448*100/(E448)),0)</f>
        <v>0</v>
      </c>
      <c r="L448" s="18">
        <v>0</v>
      </c>
      <c r="M448" s="19">
        <v>0</v>
      </c>
      <c r="N448" s="56">
        <f t="shared" ref="N448:N449" si="205">IF(M448&gt;0,(M448*100/(L448-S448)),0)</f>
        <v>0</v>
      </c>
      <c r="O448" s="19">
        <v>0</v>
      </c>
      <c r="P448" s="19">
        <v>0</v>
      </c>
      <c r="Q448" s="19">
        <v>0</v>
      </c>
      <c r="R448" s="57">
        <f t="shared" ref="R448:R449" si="206">IF(Q448&gt;0,(Q448*100/(L448-S448)),0)</f>
        <v>0</v>
      </c>
      <c r="S448" s="101">
        <v>0</v>
      </c>
      <c r="T448" s="58">
        <f t="shared" ref="T448:T449" si="207">IF(S448&gt;0,(S448*100/(L448)),0)</f>
        <v>0</v>
      </c>
      <c r="U448" s="27"/>
      <c r="V448" s="28"/>
      <c r="W448" s="27"/>
      <c r="X448" s="27"/>
    </row>
    <row r="449" spans="1:24">
      <c r="A449" s="25"/>
      <c r="B449" s="25"/>
      <c r="C449" s="25"/>
      <c r="D449" s="110" t="s">
        <v>15</v>
      </c>
      <c r="E449" s="18">
        <v>41</v>
      </c>
      <c r="F449" s="19">
        <v>28</v>
      </c>
      <c r="G449" s="56">
        <f t="shared" si="202"/>
        <v>75.675675675675677</v>
      </c>
      <c r="H449" s="19">
        <v>9</v>
      </c>
      <c r="I449" s="57">
        <f t="shared" si="203"/>
        <v>24.324324324324323</v>
      </c>
      <c r="J449" s="92">
        <v>4</v>
      </c>
      <c r="K449" s="58">
        <f t="shared" si="204"/>
        <v>9.7560975609756095</v>
      </c>
      <c r="L449" s="18">
        <v>87</v>
      </c>
      <c r="M449" s="19">
        <v>29</v>
      </c>
      <c r="N449" s="56">
        <f t="shared" si="205"/>
        <v>34.939759036144579</v>
      </c>
      <c r="O449" s="19">
        <v>17</v>
      </c>
      <c r="P449" s="19">
        <v>37</v>
      </c>
      <c r="Q449" s="19">
        <v>54</v>
      </c>
      <c r="R449" s="57">
        <f t="shared" si="206"/>
        <v>65.060240963855421</v>
      </c>
      <c r="S449" s="101">
        <v>4</v>
      </c>
      <c r="T449" s="58">
        <f t="shared" si="207"/>
        <v>4.5977011494252871</v>
      </c>
      <c r="U449" s="27"/>
      <c r="V449" s="28"/>
      <c r="W449" s="27"/>
      <c r="X449" s="27"/>
    </row>
    <row r="450" spans="1:24" s="65" customFormat="1">
      <c r="A450" s="125" t="s">
        <v>13</v>
      </c>
      <c r="B450" s="125"/>
      <c r="C450" s="125"/>
      <c r="D450" s="125"/>
      <c r="E450" s="59">
        <f t="shared" ref="E450:T450" si="208">SUM(E447:E449)</f>
        <v>44</v>
      </c>
      <c r="F450" s="60">
        <f t="shared" si="208"/>
        <v>30</v>
      </c>
      <c r="G450" s="61">
        <f t="shared" si="208"/>
        <v>225.67567567567568</v>
      </c>
      <c r="H450" s="60">
        <f t="shared" si="208"/>
        <v>9</v>
      </c>
      <c r="I450" s="61">
        <f t="shared" si="208"/>
        <v>24.324324324324323</v>
      </c>
      <c r="J450" s="60">
        <f t="shared" si="208"/>
        <v>4</v>
      </c>
      <c r="K450" s="62">
        <f t="shared" si="208"/>
        <v>9.7560975609756095</v>
      </c>
      <c r="L450" s="59">
        <f t="shared" si="208"/>
        <v>89</v>
      </c>
      <c r="M450" s="60">
        <f t="shared" si="208"/>
        <v>30</v>
      </c>
      <c r="N450" s="61">
        <f t="shared" si="208"/>
        <v>84.939759036144579</v>
      </c>
      <c r="O450" s="60">
        <f t="shared" si="208"/>
        <v>17</v>
      </c>
      <c r="P450" s="60">
        <f t="shared" si="208"/>
        <v>38</v>
      </c>
      <c r="Q450" s="60">
        <f t="shared" si="208"/>
        <v>55</v>
      </c>
      <c r="R450" s="61">
        <f t="shared" si="208"/>
        <v>115.06024096385542</v>
      </c>
      <c r="S450" s="60">
        <f t="shared" si="208"/>
        <v>4</v>
      </c>
      <c r="T450" s="62">
        <f t="shared" si="208"/>
        <v>4.5977011494252871</v>
      </c>
      <c r="U450" s="63"/>
      <c r="V450" s="64"/>
      <c r="W450" s="63"/>
      <c r="X450" s="63"/>
    </row>
    <row r="451" spans="1:24" s="72" customFormat="1" ht="15.75" thickBot="1">
      <c r="A451" s="126" t="s">
        <v>14</v>
      </c>
      <c r="B451" s="126"/>
      <c r="C451" s="126"/>
      <c r="D451" s="126"/>
      <c r="E451" s="66">
        <f>SUM(E450)</f>
        <v>44</v>
      </c>
      <c r="F451" s="67">
        <f>F450</f>
        <v>30</v>
      </c>
      <c r="G451" s="68">
        <f>IF(F451&gt;0,(F451*100/(E451-J451)),0)</f>
        <v>75</v>
      </c>
      <c r="H451" s="67">
        <f>H450</f>
        <v>9</v>
      </c>
      <c r="I451" s="69">
        <f>IF(H451&gt;0,(H451*100/(E451-J451)),0)</f>
        <v>22.5</v>
      </c>
      <c r="J451" s="100">
        <f>J450</f>
        <v>4</v>
      </c>
      <c r="K451" s="71">
        <f>IF(J451&gt;0,(J451*100/E451),0)</f>
        <v>9.0909090909090917</v>
      </c>
      <c r="L451" s="66">
        <f>L450</f>
        <v>89</v>
      </c>
      <c r="M451" s="67">
        <f>M450</f>
        <v>30</v>
      </c>
      <c r="N451" s="68">
        <f>IF(M451&gt;0,(M451*100/(L451-S451)),0)</f>
        <v>35.294117647058826</v>
      </c>
      <c r="O451" s="67">
        <f>O450</f>
        <v>17</v>
      </c>
      <c r="P451" s="67">
        <f>P450</f>
        <v>38</v>
      </c>
      <c r="Q451" s="67">
        <f>Q450</f>
        <v>55</v>
      </c>
      <c r="R451" s="69">
        <f>IF(Q451&gt;0,(Q451*100/(L451-S451)),0)</f>
        <v>64.705882352941174</v>
      </c>
      <c r="S451" s="100">
        <f>S450</f>
        <v>4</v>
      </c>
      <c r="T451" s="71">
        <f>IF(S451&gt;0,(S451*100/L451),0)</f>
        <v>4.4943820224719104</v>
      </c>
      <c r="V451" s="73"/>
    </row>
    <row r="454" spans="1:24" s="1" customFormat="1" ht="18.75">
      <c r="A454" s="137" t="s">
        <v>60</v>
      </c>
      <c r="B454" s="137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V454" s="2"/>
    </row>
    <row r="455" spans="1:24" s="1" customFormat="1" ht="18.75">
      <c r="A455" s="137" t="s">
        <v>61</v>
      </c>
      <c r="B455" s="137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V455" s="2"/>
    </row>
    <row r="456" spans="1:24" s="140" customFormat="1" ht="15.75" thickBot="1">
      <c r="A456" s="138"/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</row>
    <row r="457" spans="1:24">
      <c r="A457" s="123" t="s">
        <v>0</v>
      </c>
      <c r="B457" s="123"/>
      <c r="C457" s="141" t="s">
        <v>26</v>
      </c>
      <c r="D457" s="142"/>
      <c r="E457" s="147" t="s">
        <v>1</v>
      </c>
      <c r="F457" s="148"/>
      <c r="G457" s="148"/>
      <c r="H457" s="148"/>
      <c r="I457" s="148"/>
      <c r="J457" s="148"/>
      <c r="K457" s="149"/>
      <c r="L457" s="147" t="s">
        <v>2</v>
      </c>
      <c r="M457" s="148"/>
      <c r="N457" s="148"/>
      <c r="O457" s="148"/>
      <c r="P457" s="148"/>
      <c r="Q457" s="148"/>
      <c r="R457" s="148"/>
      <c r="S457" s="148"/>
      <c r="T457" s="149"/>
    </row>
    <row r="458" spans="1:24">
      <c r="A458" s="150" t="s">
        <v>3</v>
      </c>
      <c r="B458" s="150" t="s">
        <v>4</v>
      </c>
      <c r="C458" s="143"/>
      <c r="D458" s="144"/>
      <c r="E458" s="151" t="s">
        <v>5</v>
      </c>
      <c r="F458" s="153" t="s">
        <v>6</v>
      </c>
      <c r="G458" s="153"/>
      <c r="H458" s="154" t="s">
        <v>7</v>
      </c>
      <c r="I458" s="154"/>
      <c r="J458" s="155" t="s">
        <v>8</v>
      </c>
      <c r="K458" s="156"/>
      <c r="L458" s="151" t="s">
        <v>5</v>
      </c>
      <c r="M458" s="157" t="s">
        <v>6</v>
      </c>
      <c r="N458" s="158"/>
      <c r="O458" s="154" t="s">
        <v>7</v>
      </c>
      <c r="P458" s="154"/>
      <c r="Q458" s="154"/>
      <c r="R458" s="154"/>
      <c r="S458" s="159" t="s">
        <v>8</v>
      </c>
      <c r="T458" s="160"/>
    </row>
    <row r="459" spans="1:24">
      <c r="A459" s="150"/>
      <c r="B459" s="150"/>
      <c r="C459" s="143"/>
      <c r="D459" s="144"/>
      <c r="E459" s="151"/>
      <c r="F459" s="129" t="s">
        <v>9</v>
      </c>
      <c r="G459" s="131" t="s">
        <v>10</v>
      </c>
      <c r="H459" s="129" t="s">
        <v>9</v>
      </c>
      <c r="I459" s="133" t="s">
        <v>10</v>
      </c>
      <c r="J459" s="135" t="s">
        <v>5</v>
      </c>
      <c r="K459" s="127" t="s">
        <v>10</v>
      </c>
      <c r="L459" s="151"/>
      <c r="M459" s="129" t="s">
        <v>9</v>
      </c>
      <c r="N459" s="131" t="s">
        <v>10</v>
      </c>
      <c r="O459" s="123" t="s">
        <v>9</v>
      </c>
      <c r="P459" s="123"/>
      <c r="Q459" s="123"/>
      <c r="R459" s="133" t="s">
        <v>10</v>
      </c>
      <c r="S459" s="135" t="s">
        <v>5</v>
      </c>
      <c r="T459" s="161" t="s">
        <v>10</v>
      </c>
    </row>
    <row r="460" spans="1:24" ht="15.75" thickBot="1">
      <c r="A460" s="150"/>
      <c r="B460" s="150"/>
      <c r="C460" s="145"/>
      <c r="D460" s="146"/>
      <c r="E460" s="152"/>
      <c r="F460" s="130"/>
      <c r="G460" s="132"/>
      <c r="H460" s="130"/>
      <c r="I460" s="134"/>
      <c r="J460" s="136"/>
      <c r="K460" s="128"/>
      <c r="L460" s="152"/>
      <c r="M460" s="130"/>
      <c r="N460" s="132"/>
      <c r="O460" s="5" t="s">
        <v>11</v>
      </c>
      <c r="P460" s="6" t="s">
        <v>12</v>
      </c>
      <c r="Q460" s="6" t="s">
        <v>13</v>
      </c>
      <c r="R460" s="134"/>
      <c r="S460" s="136"/>
      <c r="T460" s="162"/>
    </row>
    <row r="461" spans="1:24">
      <c r="A461" s="123"/>
      <c r="B461" s="123"/>
      <c r="C461" s="123"/>
      <c r="D461" s="123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</row>
    <row r="462" spans="1:24">
      <c r="A462" s="102">
        <v>42552</v>
      </c>
      <c r="B462" s="102">
        <v>42735</v>
      </c>
      <c r="C462" s="25"/>
      <c r="D462" s="110" t="s">
        <v>15</v>
      </c>
      <c r="E462" s="18">
        <v>41</v>
      </c>
      <c r="F462" s="19">
        <v>15</v>
      </c>
      <c r="G462" s="56">
        <f t="shared" ref="G462" si="209">IF(F462&gt;0,(F462*100/(E462-J462)),0)</f>
        <v>38.46153846153846</v>
      </c>
      <c r="H462" s="19">
        <v>24</v>
      </c>
      <c r="I462" s="57">
        <f t="shared" ref="I462" si="210">IF(H462&gt;0,(H462*100/(E462-J462)),0)</f>
        <v>61.53846153846154</v>
      </c>
      <c r="J462" s="92">
        <v>2</v>
      </c>
      <c r="K462" s="58">
        <f t="shared" ref="K462" si="211">IF(J462&gt;0,(J462*100/(E462)),0)</f>
        <v>4.8780487804878048</v>
      </c>
      <c r="L462" s="18">
        <v>50</v>
      </c>
      <c r="M462" s="19">
        <v>15</v>
      </c>
      <c r="N462" s="56">
        <f t="shared" ref="N462" si="212">IF(M462&gt;0,(M462*100/(L462-S462)),0)</f>
        <v>31.914893617021278</v>
      </c>
      <c r="O462" s="19">
        <v>12</v>
      </c>
      <c r="P462" s="19">
        <v>20</v>
      </c>
      <c r="Q462" s="19">
        <v>32</v>
      </c>
      <c r="R462" s="57">
        <f t="shared" ref="R462" si="213">IF(Q462&gt;0,(Q462*100/(L462-S462)),0)</f>
        <v>68.085106382978722</v>
      </c>
      <c r="S462" s="101">
        <v>3</v>
      </c>
      <c r="T462" s="58">
        <f t="shared" ref="T462" si="214">IF(S462&gt;0,(S462*100/(L462)),0)</f>
        <v>6</v>
      </c>
      <c r="U462" s="27"/>
      <c r="V462" s="28"/>
      <c r="W462" s="27"/>
      <c r="X462" s="27"/>
    </row>
    <row r="463" spans="1:24" s="65" customFormat="1">
      <c r="A463" s="125" t="s">
        <v>13</v>
      </c>
      <c r="B463" s="125"/>
      <c r="C463" s="125"/>
      <c r="D463" s="125"/>
      <c r="E463" s="59">
        <f t="shared" ref="E463:T463" si="215">SUM(E462:E462)</f>
        <v>41</v>
      </c>
      <c r="F463" s="60">
        <f t="shared" si="215"/>
        <v>15</v>
      </c>
      <c r="G463" s="61">
        <f t="shared" si="215"/>
        <v>38.46153846153846</v>
      </c>
      <c r="H463" s="60">
        <f t="shared" si="215"/>
        <v>24</v>
      </c>
      <c r="I463" s="61">
        <f t="shared" si="215"/>
        <v>61.53846153846154</v>
      </c>
      <c r="J463" s="60">
        <f t="shared" si="215"/>
        <v>2</v>
      </c>
      <c r="K463" s="62">
        <f t="shared" si="215"/>
        <v>4.8780487804878048</v>
      </c>
      <c r="L463" s="59">
        <f t="shared" si="215"/>
        <v>50</v>
      </c>
      <c r="M463" s="60">
        <f t="shared" si="215"/>
        <v>15</v>
      </c>
      <c r="N463" s="61">
        <f t="shared" si="215"/>
        <v>31.914893617021278</v>
      </c>
      <c r="O463" s="60">
        <f t="shared" si="215"/>
        <v>12</v>
      </c>
      <c r="P463" s="60">
        <f t="shared" si="215"/>
        <v>20</v>
      </c>
      <c r="Q463" s="60">
        <f t="shared" si="215"/>
        <v>32</v>
      </c>
      <c r="R463" s="61">
        <f t="shared" si="215"/>
        <v>68.085106382978722</v>
      </c>
      <c r="S463" s="60">
        <f t="shared" si="215"/>
        <v>3</v>
      </c>
      <c r="T463" s="62">
        <f t="shared" si="215"/>
        <v>6</v>
      </c>
      <c r="U463" s="63"/>
      <c r="V463" s="64"/>
      <c r="W463" s="63"/>
      <c r="X463" s="63"/>
    </row>
    <row r="464" spans="1:24" s="72" customFormat="1" ht="15.75" thickBot="1">
      <c r="A464" s="126" t="s">
        <v>14</v>
      </c>
      <c r="B464" s="126"/>
      <c r="C464" s="126"/>
      <c r="D464" s="126"/>
      <c r="E464" s="66">
        <f>SUM(E463)</f>
        <v>41</v>
      </c>
      <c r="F464" s="67">
        <f>F463</f>
        <v>15</v>
      </c>
      <c r="G464" s="68">
        <f>IF(F464&gt;0,(F464*100/(E464-J464)),0)</f>
        <v>38.46153846153846</v>
      </c>
      <c r="H464" s="67">
        <f>H463</f>
        <v>24</v>
      </c>
      <c r="I464" s="69">
        <f>IF(H464&gt;0,(H464*100/(E464-J464)),0)</f>
        <v>61.53846153846154</v>
      </c>
      <c r="J464" s="100">
        <f>J463</f>
        <v>2</v>
      </c>
      <c r="K464" s="71">
        <f>IF(J464&gt;0,(J464*100/E464),0)</f>
        <v>4.8780487804878048</v>
      </c>
      <c r="L464" s="66">
        <f>L463</f>
        <v>50</v>
      </c>
      <c r="M464" s="67">
        <f>M463</f>
        <v>15</v>
      </c>
      <c r="N464" s="68">
        <f>IF(M464&gt;0,(M464*100/(L464-S464)),0)</f>
        <v>31.914893617021278</v>
      </c>
      <c r="O464" s="67">
        <f>O463</f>
        <v>12</v>
      </c>
      <c r="P464" s="67">
        <f>P463</f>
        <v>20</v>
      </c>
      <c r="Q464" s="67">
        <f>Q463</f>
        <v>32</v>
      </c>
      <c r="R464" s="69">
        <f>IF(Q464&gt;0,(Q464*100/(L464-S464)),0)</f>
        <v>68.085106382978722</v>
      </c>
      <c r="S464" s="100">
        <f>S463</f>
        <v>3</v>
      </c>
      <c r="T464" s="71">
        <f>IF(S464&gt;0,(S464*100/L464),0)</f>
        <v>6</v>
      </c>
      <c r="V464" s="73"/>
    </row>
    <row r="467" spans="1:24" s="1" customFormat="1" ht="18.75">
      <c r="A467" s="137" t="s">
        <v>62</v>
      </c>
      <c r="B467" s="137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V467" s="2"/>
    </row>
    <row r="468" spans="1:24" s="1" customFormat="1" ht="18.75">
      <c r="A468" s="137" t="s">
        <v>63</v>
      </c>
      <c r="B468" s="137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V468" s="2"/>
    </row>
    <row r="469" spans="1:24" s="140" customFormat="1" ht="15.75" thickBot="1">
      <c r="A469" s="138"/>
      <c r="B469" s="139"/>
      <c r="C469" s="139"/>
      <c r="D469" s="139"/>
      <c r="E469" s="139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  <c r="S469" s="139"/>
      <c r="T469" s="139"/>
      <c r="U469" s="139"/>
      <c r="V469" s="139"/>
      <c r="W469" s="139"/>
      <c r="X469" s="139"/>
    </row>
    <row r="470" spans="1:24">
      <c r="A470" s="123" t="s">
        <v>0</v>
      </c>
      <c r="B470" s="123"/>
      <c r="C470" s="141" t="s">
        <v>26</v>
      </c>
      <c r="D470" s="142"/>
      <c r="E470" s="147" t="s">
        <v>1</v>
      </c>
      <c r="F470" s="148"/>
      <c r="G470" s="148"/>
      <c r="H470" s="148"/>
      <c r="I470" s="148"/>
      <c r="J470" s="148"/>
      <c r="K470" s="149"/>
      <c r="L470" s="147" t="s">
        <v>2</v>
      </c>
      <c r="M470" s="148"/>
      <c r="N470" s="148"/>
      <c r="O470" s="148"/>
      <c r="P470" s="148"/>
      <c r="Q470" s="148"/>
      <c r="R470" s="148"/>
      <c r="S470" s="148"/>
      <c r="T470" s="149"/>
    </row>
    <row r="471" spans="1:24">
      <c r="A471" s="150" t="s">
        <v>3</v>
      </c>
      <c r="B471" s="150" t="s">
        <v>4</v>
      </c>
      <c r="C471" s="143"/>
      <c r="D471" s="144"/>
      <c r="E471" s="151" t="s">
        <v>5</v>
      </c>
      <c r="F471" s="153" t="s">
        <v>6</v>
      </c>
      <c r="G471" s="153"/>
      <c r="H471" s="154" t="s">
        <v>7</v>
      </c>
      <c r="I471" s="154"/>
      <c r="J471" s="155" t="s">
        <v>8</v>
      </c>
      <c r="K471" s="156"/>
      <c r="L471" s="151" t="s">
        <v>5</v>
      </c>
      <c r="M471" s="157" t="s">
        <v>6</v>
      </c>
      <c r="N471" s="158"/>
      <c r="O471" s="154" t="s">
        <v>7</v>
      </c>
      <c r="P471" s="154"/>
      <c r="Q471" s="154"/>
      <c r="R471" s="154"/>
      <c r="S471" s="159" t="s">
        <v>8</v>
      </c>
      <c r="T471" s="160"/>
    </row>
    <row r="472" spans="1:24">
      <c r="A472" s="150"/>
      <c r="B472" s="150"/>
      <c r="C472" s="143"/>
      <c r="D472" s="144"/>
      <c r="E472" s="151"/>
      <c r="F472" s="129" t="s">
        <v>9</v>
      </c>
      <c r="G472" s="131" t="s">
        <v>10</v>
      </c>
      <c r="H472" s="129" t="s">
        <v>9</v>
      </c>
      <c r="I472" s="133" t="s">
        <v>10</v>
      </c>
      <c r="J472" s="135" t="s">
        <v>5</v>
      </c>
      <c r="K472" s="127" t="s">
        <v>10</v>
      </c>
      <c r="L472" s="151"/>
      <c r="M472" s="129" t="s">
        <v>9</v>
      </c>
      <c r="N472" s="131" t="s">
        <v>10</v>
      </c>
      <c r="O472" s="123" t="s">
        <v>9</v>
      </c>
      <c r="P472" s="123"/>
      <c r="Q472" s="123"/>
      <c r="R472" s="133" t="s">
        <v>10</v>
      </c>
      <c r="S472" s="135" t="s">
        <v>5</v>
      </c>
      <c r="T472" s="161" t="s">
        <v>10</v>
      </c>
    </row>
    <row r="473" spans="1:24" ht="15.75" thickBot="1">
      <c r="A473" s="150"/>
      <c r="B473" s="150"/>
      <c r="C473" s="145"/>
      <c r="D473" s="146"/>
      <c r="E473" s="152"/>
      <c r="F473" s="130"/>
      <c r="G473" s="132"/>
      <c r="H473" s="130"/>
      <c r="I473" s="134"/>
      <c r="J473" s="136"/>
      <c r="K473" s="128"/>
      <c r="L473" s="152"/>
      <c r="M473" s="130"/>
      <c r="N473" s="132"/>
      <c r="O473" s="5" t="s">
        <v>11</v>
      </c>
      <c r="P473" s="6" t="s">
        <v>12</v>
      </c>
      <c r="Q473" s="6" t="s">
        <v>13</v>
      </c>
      <c r="R473" s="134"/>
      <c r="S473" s="136"/>
      <c r="T473" s="162"/>
    </row>
    <row r="474" spans="1:24" ht="15.75" thickBot="1">
      <c r="A474" s="123"/>
      <c r="B474" s="123"/>
      <c r="C474" s="123"/>
      <c r="D474" s="123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</row>
    <row r="475" spans="1:24" s="16" customFormat="1" ht="14.25" customHeight="1">
      <c r="A475" s="102">
        <v>42552</v>
      </c>
      <c r="B475" s="102">
        <v>42735</v>
      </c>
      <c r="C475" s="7"/>
      <c r="D475" s="110" t="s">
        <v>16</v>
      </c>
      <c r="E475" s="9">
        <v>1</v>
      </c>
      <c r="F475" s="10">
        <v>1</v>
      </c>
      <c r="G475" s="53">
        <f>IF(F475&gt;0,(F475*100/(E475-J475)),0)</f>
        <v>100</v>
      </c>
      <c r="H475" s="10">
        <v>0</v>
      </c>
      <c r="I475" s="54">
        <f>IF(H475&gt;0,(H475*100/(E475-J475)),0)</f>
        <v>0</v>
      </c>
      <c r="J475" s="91">
        <v>0</v>
      </c>
      <c r="K475" s="55">
        <f>IF(J475&gt;0,(J475*100/(E475)),0)</f>
        <v>0</v>
      </c>
      <c r="L475" s="9">
        <v>2</v>
      </c>
      <c r="M475" s="10">
        <v>1</v>
      </c>
      <c r="N475" s="53">
        <f>IF(M475&gt;0,(M475*100/(L475-S475)),0)</f>
        <v>100</v>
      </c>
      <c r="O475" s="10">
        <v>0</v>
      </c>
      <c r="P475" s="10">
        <v>0</v>
      </c>
      <c r="Q475" s="10">
        <v>0</v>
      </c>
      <c r="R475" s="54">
        <f>IF(Q475&gt;0,(Q475*100/(L475-S475)),0)</f>
        <v>0</v>
      </c>
      <c r="S475" s="103">
        <v>1</v>
      </c>
      <c r="T475" s="55">
        <f>IF(S475&gt;0,(S475*100/(L475)),0)</f>
        <v>50</v>
      </c>
      <c r="V475" s="17"/>
    </row>
    <row r="476" spans="1:24" s="16" customFormat="1" ht="14.25" customHeight="1">
      <c r="A476" s="7"/>
      <c r="B476" s="7"/>
      <c r="C476" s="7"/>
      <c r="D476" s="110" t="s">
        <v>17</v>
      </c>
      <c r="E476" s="18">
        <v>0</v>
      </c>
      <c r="F476" s="19">
        <v>0</v>
      </c>
      <c r="G476" s="56">
        <f t="shared" ref="G476:G484" si="216">IF(F476&gt;0,(F476*100/(E476-J476)),0)</f>
        <v>0</v>
      </c>
      <c r="H476" s="19">
        <v>0</v>
      </c>
      <c r="I476" s="57">
        <f t="shared" ref="I476:I484" si="217">IF(H476&gt;0,(H476*100/(E476-J476)),0)</f>
        <v>0</v>
      </c>
      <c r="J476" s="92">
        <v>0</v>
      </c>
      <c r="K476" s="58">
        <f t="shared" ref="K476:K484" si="218">IF(J476&gt;0,(J476*100/(E476)),0)</f>
        <v>0</v>
      </c>
      <c r="L476" s="18">
        <v>0</v>
      </c>
      <c r="M476" s="19">
        <v>0</v>
      </c>
      <c r="N476" s="56">
        <f t="shared" ref="N476:N484" si="219">IF(M476&gt;0,(M476*100/(L476-S476)),0)</f>
        <v>0</v>
      </c>
      <c r="O476" s="19">
        <v>0</v>
      </c>
      <c r="P476" s="19">
        <v>0</v>
      </c>
      <c r="Q476" s="19">
        <v>0</v>
      </c>
      <c r="R476" s="57">
        <f t="shared" ref="R476:R484" si="220">IF(Q476&gt;0,(Q476*100/(L476-S476)),0)</f>
        <v>0</v>
      </c>
      <c r="S476" s="101">
        <v>0</v>
      </c>
      <c r="T476" s="58">
        <f t="shared" ref="T476:T484" si="221">IF(S476&gt;0,(S476*100/(L476)),0)</f>
        <v>0</v>
      </c>
      <c r="V476" s="17"/>
    </row>
    <row r="477" spans="1:24" s="16" customFormat="1" ht="14.25" customHeight="1">
      <c r="A477" s="7"/>
      <c r="B477" s="7"/>
      <c r="C477" s="7"/>
      <c r="D477" s="110" t="s">
        <v>18</v>
      </c>
      <c r="E477" s="18">
        <v>0</v>
      </c>
      <c r="F477" s="19">
        <v>0</v>
      </c>
      <c r="G477" s="56">
        <f t="shared" si="216"/>
        <v>0</v>
      </c>
      <c r="H477" s="19">
        <v>0</v>
      </c>
      <c r="I477" s="57">
        <f t="shared" si="217"/>
        <v>0</v>
      </c>
      <c r="J477" s="92">
        <v>0</v>
      </c>
      <c r="K477" s="58">
        <f t="shared" si="218"/>
        <v>0</v>
      </c>
      <c r="L477" s="18">
        <v>1</v>
      </c>
      <c r="M477" s="19">
        <v>1</v>
      </c>
      <c r="N477" s="56">
        <f t="shared" si="219"/>
        <v>100</v>
      </c>
      <c r="O477" s="19">
        <v>0</v>
      </c>
      <c r="P477" s="19">
        <v>0</v>
      </c>
      <c r="Q477" s="19">
        <v>0</v>
      </c>
      <c r="R477" s="57">
        <f t="shared" si="220"/>
        <v>0</v>
      </c>
      <c r="S477" s="101">
        <v>0</v>
      </c>
      <c r="T477" s="58">
        <f t="shared" si="221"/>
        <v>0</v>
      </c>
      <c r="V477" s="17"/>
    </row>
    <row r="478" spans="1:24">
      <c r="A478" s="25"/>
      <c r="B478" s="25"/>
      <c r="C478" s="25"/>
      <c r="D478" s="110" t="s">
        <v>19</v>
      </c>
      <c r="E478" s="18">
        <v>33</v>
      </c>
      <c r="F478" s="19">
        <v>23</v>
      </c>
      <c r="G478" s="56">
        <f t="shared" si="216"/>
        <v>69.696969696969703</v>
      </c>
      <c r="H478" s="19">
        <v>10</v>
      </c>
      <c r="I478" s="57">
        <f t="shared" si="217"/>
        <v>30.303030303030305</v>
      </c>
      <c r="J478" s="92">
        <v>0</v>
      </c>
      <c r="K478" s="58">
        <f t="shared" si="218"/>
        <v>0</v>
      </c>
      <c r="L478" s="18">
        <v>61</v>
      </c>
      <c r="M478" s="19">
        <v>25</v>
      </c>
      <c r="N478" s="56">
        <f t="shared" si="219"/>
        <v>44.642857142857146</v>
      </c>
      <c r="O478" s="19">
        <v>30</v>
      </c>
      <c r="P478" s="19">
        <v>1</v>
      </c>
      <c r="Q478" s="19">
        <v>31</v>
      </c>
      <c r="R478" s="57">
        <f t="shared" si="220"/>
        <v>55.357142857142854</v>
      </c>
      <c r="S478" s="101">
        <v>5</v>
      </c>
      <c r="T478" s="58">
        <f t="shared" si="221"/>
        <v>8.1967213114754092</v>
      </c>
      <c r="U478" s="27"/>
      <c r="V478" s="28"/>
      <c r="W478" s="27"/>
      <c r="X478" s="27"/>
    </row>
    <row r="479" spans="1:24">
      <c r="A479" s="25"/>
      <c r="B479" s="25"/>
      <c r="C479" s="25"/>
      <c r="D479" s="110" t="s">
        <v>20</v>
      </c>
      <c r="E479" s="18">
        <v>14</v>
      </c>
      <c r="F479" s="19">
        <v>3</v>
      </c>
      <c r="G479" s="56">
        <f t="shared" si="216"/>
        <v>21.428571428571427</v>
      </c>
      <c r="H479" s="19">
        <v>11</v>
      </c>
      <c r="I479" s="57">
        <f t="shared" si="217"/>
        <v>78.571428571428569</v>
      </c>
      <c r="J479" s="92">
        <v>0</v>
      </c>
      <c r="K479" s="58">
        <f t="shared" si="218"/>
        <v>0</v>
      </c>
      <c r="L479" s="18">
        <v>6</v>
      </c>
      <c r="M479" s="19">
        <v>2</v>
      </c>
      <c r="N479" s="56">
        <f t="shared" si="219"/>
        <v>40</v>
      </c>
      <c r="O479" s="19">
        <v>2</v>
      </c>
      <c r="P479" s="19">
        <v>1</v>
      </c>
      <c r="Q479" s="19">
        <v>3</v>
      </c>
      <c r="R479" s="57">
        <f t="shared" si="220"/>
        <v>60</v>
      </c>
      <c r="S479" s="101">
        <v>1</v>
      </c>
      <c r="T479" s="58">
        <f t="shared" si="221"/>
        <v>16.666666666666668</v>
      </c>
      <c r="U479" s="27"/>
      <c r="V479" s="28"/>
      <c r="W479" s="27"/>
      <c r="X479" s="27"/>
    </row>
    <row r="480" spans="1:24">
      <c r="A480" s="25"/>
      <c r="B480" s="25"/>
      <c r="C480" s="25"/>
      <c r="D480" s="110" t="s">
        <v>15</v>
      </c>
      <c r="E480" s="18">
        <v>67</v>
      </c>
      <c r="F480" s="19">
        <v>49</v>
      </c>
      <c r="G480" s="56">
        <f t="shared" si="216"/>
        <v>73.134328358208961</v>
      </c>
      <c r="H480" s="19">
        <v>18</v>
      </c>
      <c r="I480" s="57">
        <f t="shared" si="217"/>
        <v>26.865671641791046</v>
      </c>
      <c r="J480" s="92">
        <v>0</v>
      </c>
      <c r="K480" s="58">
        <f t="shared" si="218"/>
        <v>0</v>
      </c>
      <c r="L480" s="18">
        <v>160</v>
      </c>
      <c r="M480" s="19">
        <v>43</v>
      </c>
      <c r="N480" s="56">
        <f t="shared" si="219"/>
        <v>27.741935483870968</v>
      </c>
      <c r="O480" s="19">
        <v>43</v>
      </c>
      <c r="P480" s="19">
        <v>59</v>
      </c>
      <c r="Q480" s="19">
        <v>102</v>
      </c>
      <c r="R480" s="57">
        <f t="shared" si="220"/>
        <v>65.806451612903231</v>
      </c>
      <c r="S480" s="101">
        <v>5</v>
      </c>
      <c r="T480" s="58">
        <f t="shared" si="221"/>
        <v>3.125</v>
      </c>
      <c r="U480" s="27"/>
      <c r="V480" s="28"/>
      <c r="W480" s="27"/>
      <c r="X480" s="27"/>
    </row>
    <row r="481" spans="1:24">
      <c r="A481" s="25"/>
      <c r="B481" s="25"/>
      <c r="C481" s="25"/>
      <c r="D481" s="110" t="s">
        <v>21</v>
      </c>
      <c r="E481" s="18">
        <v>0</v>
      </c>
      <c r="F481" s="19">
        <v>0</v>
      </c>
      <c r="G481" s="56">
        <f t="shared" si="216"/>
        <v>0</v>
      </c>
      <c r="H481" s="19">
        <v>0</v>
      </c>
      <c r="I481" s="57">
        <f t="shared" si="217"/>
        <v>0</v>
      </c>
      <c r="J481" s="92">
        <v>0</v>
      </c>
      <c r="K481" s="58">
        <f t="shared" si="218"/>
        <v>0</v>
      </c>
      <c r="L481" s="18">
        <v>20</v>
      </c>
      <c r="M481" s="19">
        <v>6</v>
      </c>
      <c r="N481" s="56">
        <f t="shared" si="219"/>
        <v>30</v>
      </c>
      <c r="O481" s="19">
        <v>8</v>
      </c>
      <c r="P481" s="19">
        <v>6</v>
      </c>
      <c r="Q481" s="19">
        <v>14</v>
      </c>
      <c r="R481" s="57">
        <f t="shared" si="220"/>
        <v>70</v>
      </c>
      <c r="S481" s="101">
        <v>0</v>
      </c>
      <c r="T481" s="58">
        <f t="shared" si="221"/>
        <v>0</v>
      </c>
      <c r="U481" s="27"/>
      <c r="V481" s="28"/>
      <c r="W481" s="27"/>
      <c r="X481" s="27"/>
    </row>
    <row r="482" spans="1:24">
      <c r="A482" s="25"/>
      <c r="B482" s="25"/>
      <c r="C482" s="25"/>
      <c r="D482" s="110" t="s">
        <v>22</v>
      </c>
      <c r="E482" s="18">
        <v>43</v>
      </c>
      <c r="F482" s="19">
        <v>27</v>
      </c>
      <c r="G482" s="56">
        <f t="shared" si="216"/>
        <v>64.285714285714292</v>
      </c>
      <c r="H482" s="19">
        <v>15</v>
      </c>
      <c r="I482" s="57">
        <f t="shared" si="217"/>
        <v>35.714285714285715</v>
      </c>
      <c r="J482" s="92">
        <v>1</v>
      </c>
      <c r="K482" s="58">
        <f t="shared" si="218"/>
        <v>2.3255813953488373</v>
      </c>
      <c r="L482" s="18">
        <v>67</v>
      </c>
      <c r="M482" s="19">
        <v>29</v>
      </c>
      <c r="N482" s="56">
        <f t="shared" si="219"/>
        <v>46.031746031746032</v>
      </c>
      <c r="O482" s="19">
        <v>25</v>
      </c>
      <c r="P482" s="19">
        <v>9</v>
      </c>
      <c r="Q482" s="19">
        <v>34</v>
      </c>
      <c r="R482" s="57">
        <f t="shared" si="220"/>
        <v>53.968253968253968</v>
      </c>
      <c r="S482" s="101">
        <v>4</v>
      </c>
      <c r="T482" s="58">
        <f t="shared" si="221"/>
        <v>5.9701492537313436</v>
      </c>
      <c r="U482" s="27"/>
      <c r="V482" s="28"/>
      <c r="W482" s="27"/>
      <c r="X482" s="27"/>
    </row>
    <row r="483" spans="1:24">
      <c r="A483" s="25"/>
      <c r="B483" s="25"/>
      <c r="C483" s="25"/>
      <c r="D483" s="110" t="s">
        <v>23</v>
      </c>
      <c r="E483" s="18">
        <v>0</v>
      </c>
      <c r="F483" s="19">
        <v>0</v>
      </c>
      <c r="G483" s="56">
        <f t="shared" si="216"/>
        <v>0</v>
      </c>
      <c r="H483" s="19">
        <v>0</v>
      </c>
      <c r="I483" s="57">
        <f t="shared" si="217"/>
        <v>0</v>
      </c>
      <c r="J483" s="92">
        <v>0</v>
      </c>
      <c r="K483" s="58">
        <f t="shared" si="218"/>
        <v>0</v>
      </c>
      <c r="L483" s="18">
        <v>29</v>
      </c>
      <c r="M483" s="19">
        <v>16</v>
      </c>
      <c r="N483" s="56">
        <f t="shared" si="219"/>
        <v>55.172413793103445</v>
      </c>
      <c r="O483" s="19">
        <v>8</v>
      </c>
      <c r="P483" s="19">
        <v>5</v>
      </c>
      <c r="Q483" s="19">
        <v>13</v>
      </c>
      <c r="R483" s="57">
        <f t="shared" si="220"/>
        <v>44.827586206896555</v>
      </c>
      <c r="S483" s="101">
        <v>0</v>
      </c>
      <c r="T483" s="58">
        <f t="shared" si="221"/>
        <v>0</v>
      </c>
      <c r="U483" s="27"/>
      <c r="V483" s="28"/>
      <c r="W483" s="27"/>
      <c r="X483" s="27"/>
    </row>
    <row r="484" spans="1:24">
      <c r="A484" s="25"/>
      <c r="B484" s="25"/>
      <c r="C484" s="25"/>
      <c r="D484" s="110" t="s">
        <v>24</v>
      </c>
      <c r="E484" s="18">
        <v>9</v>
      </c>
      <c r="F484" s="19">
        <v>3</v>
      </c>
      <c r="G484" s="56">
        <f t="shared" si="216"/>
        <v>42.857142857142854</v>
      </c>
      <c r="H484" s="19">
        <v>4</v>
      </c>
      <c r="I484" s="57">
        <f t="shared" si="217"/>
        <v>57.142857142857146</v>
      </c>
      <c r="J484" s="92">
        <v>2</v>
      </c>
      <c r="K484" s="58">
        <f t="shared" si="218"/>
        <v>22.222222222222221</v>
      </c>
      <c r="L484" s="18">
        <v>3</v>
      </c>
      <c r="M484" s="19">
        <v>1</v>
      </c>
      <c r="N484" s="56">
        <f t="shared" si="219"/>
        <v>100</v>
      </c>
      <c r="O484" s="19">
        <v>0</v>
      </c>
      <c r="P484" s="19">
        <v>0</v>
      </c>
      <c r="Q484" s="19">
        <v>0</v>
      </c>
      <c r="R484" s="57">
        <f t="shared" si="220"/>
        <v>0</v>
      </c>
      <c r="S484" s="101">
        <v>2</v>
      </c>
      <c r="T484" s="58">
        <f t="shared" si="221"/>
        <v>66.666666666666671</v>
      </c>
      <c r="U484" s="27"/>
      <c r="V484" s="28"/>
      <c r="W484" s="27"/>
      <c r="X484" s="27"/>
    </row>
    <row r="485" spans="1:24" s="65" customFormat="1">
      <c r="A485" s="125" t="s">
        <v>13</v>
      </c>
      <c r="B485" s="125"/>
      <c r="C485" s="125"/>
      <c r="D485" s="125"/>
      <c r="E485" s="59">
        <f t="shared" ref="E485:T485" si="222">SUM(E475:E484)</f>
        <v>167</v>
      </c>
      <c r="F485" s="60">
        <f t="shared" si="222"/>
        <v>106</v>
      </c>
      <c r="G485" s="61">
        <f t="shared" si="222"/>
        <v>371.4027266266072</v>
      </c>
      <c r="H485" s="60">
        <f t="shared" si="222"/>
        <v>58</v>
      </c>
      <c r="I485" s="61">
        <f t="shared" si="222"/>
        <v>228.59727337339277</v>
      </c>
      <c r="J485" s="60">
        <f t="shared" si="222"/>
        <v>3</v>
      </c>
      <c r="K485" s="62">
        <f t="shared" si="222"/>
        <v>24.547803617571059</v>
      </c>
      <c r="L485" s="59">
        <f t="shared" si="222"/>
        <v>349</v>
      </c>
      <c r="M485" s="60">
        <f t="shared" si="222"/>
        <v>124</v>
      </c>
      <c r="N485" s="61">
        <f t="shared" si="222"/>
        <v>543.5889524515776</v>
      </c>
      <c r="O485" s="60">
        <f t="shared" si="222"/>
        <v>116</v>
      </c>
      <c r="P485" s="60">
        <f t="shared" si="222"/>
        <v>81</v>
      </c>
      <c r="Q485" s="60">
        <f t="shared" si="222"/>
        <v>197</v>
      </c>
      <c r="R485" s="61">
        <f t="shared" si="222"/>
        <v>349.95943464519661</v>
      </c>
      <c r="S485" s="60">
        <f t="shared" si="222"/>
        <v>18</v>
      </c>
      <c r="T485" s="62">
        <f t="shared" si="222"/>
        <v>150.62520389854009</v>
      </c>
      <c r="U485" s="63"/>
      <c r="V485" s="64"/>
      <c r="W485" s="63"/>
      <c r="X485" s="63"/>
    </row>
    <row r="486" spans="1:24" s="72" customFormat="1" ht="15.75" thickBot="1">
      <c r="A486" s="126" t="s">
        <v>14</v>
      </c>
      <c r="B486" s="126"/>
      <c r="C486" s="126"/>
      <c r="D486" s="126"/>
      <c r="E486" s="66">
        <f>SUM(E485)</f>
        <v>167</v>
      </c>
      <c r="F486" s="67">
        <f>F485</f>
        <v>106</v>
      </c>
      <c r="G486" s="68">
        <f>IF(F486&gt;0,(F486*100/(E486-J486)),0)</f>
        <v>64.634146341463421</v>
      </c>
      <c r="H486" s="67">
        <f>H485</f>
        <v>58</v>
      </c>
      <c r="I486" s="69">
        <f>IF(H486&gt;0,(H486*100/(E486-J486)),0)</f>
        <v>35.365853658536587</v>
      </c>
      <c r="J486" s="100">
        <f>J485</f>
        <v>3</v>
      </c>
      <c r="K486" s="71">
        <f>IF(J486&gt;0,(J486*100/E486),0)</f>
        <v>1.7964071856287425</v>
      </c>
      <c r="L486" s="66">
        <f>L485</f>
        <v>349</v>
      </c>
      <c r="M486" s="67">
        <f>M485</f>
        <v>124</v>
      </c>
      <c r="N486" s="68">
        <f>IF(M486&gt;0,(M486*100/(L486-S486)),0)</f>
        <v>37.462235649546827</v>
      </c>
      <c r="O486" s="67">
        <f>O485</f>
        <v>116</v>
      </c>
      <c r="P486" s="67">
        <f>P485</f>
        <v>81</v>
      </c>
      <c r="Q486" s="67">
        <f>Q485</f>
        <v>197</v>
      </c>
      <c r="R486" s="69">
        <f>IF(Q486&gt;0,(Q486*100/(L486-S486)),0)</f>
        <v>59.516616314199396</v>
      </c>
      <c r="S486" s="100">
        <f>S485</f>
        <v>18</v>
      </c>
      <c r="T486" s="71">
        <f>IF(S486&gt;0,(S486*100/L486),0)</f>
        <v>5.1575931232091694</v>
      </c>
      <c r="V486" s="73"/>
    </row>
    <row r="488" spans="1:24" s="140" customFormat="1">
      <c r="A488" s="138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  <c r="P488" s="139"/>
      <c r="Q488" s="139"/>
      <c r="R488" s="139"/>
      <c r="S488" s="139"/>
      <c r="T488" s="139"/>
      <c r="U488" s="139"/>
      <c r="V488" s="139"/>
      <c r="W488" s="139"/>
      <c r="X488" s="139"/>
    </row>
    <row r="489" spans="1:24" s="1" customFormat="1" ht="18.75">
      <c r="A489" s="137" t="s">
        <v>64</v>
      </c>
      <c r="B489" s="137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V489" s="2"/>
    </row>
    <row r="490" spans="1:24" s="1" customFormat="1" ht="18.75">
      <c r="A490" s="137" t="s">
        <v>65</v>
      </c>
      <c r="B490" s="137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V490" s="2"/>
    </row>
    <row r="491" spans="1:24" s="140" customFormat="1" ht="15.75" thickBot="1">
      <c r="A491" s="138"/>
      <c r="B491" s="139"/>
      <c r="C491" s="139"/>
      <c r="D491" s="139"/>
      <c r="E491" s="139"/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  <c r="S491" s="139"/>
      <c r="T491" s="139"/>
      <c r="U491" s="139"/>
      <c r="V491" s="139"/>
      <c r="W491" s="139"/>
      <c r="X491" s="139"/>
    </row>
    <row r="492" spans="1:24">
      <c r="A492" s="123" t="s">
        <v>0</v>
      </c>
      <c r="B492" s="123"/>
      <c r="C492" s="141" t="s">
        <v>26</v>
      </c>
      <c r="D492" s="142"/>
      <c r="E492" s="147" t="s">
        <v>1</v>
      </c>
      <c r="F492" s="148"/>
      <c r="G492" s="148"/>
      <c r="H492" s="148"/>
      <c r="I492" s="148"/>
      <c r="J492" s="148"/>
      <c r="K492" s="149"/>
      <c r="L492" s="147" t="s">
        <v>2</v>
      </c>
      <c r="M492" s="148"/>
      <c r="N492" s="148"/>
      <c r="O492" s="148"/>
      <c r="P492" s="148"/>
      <c r="Q492" s="148"/>
      <c r="R492" s="148"/>
      <c r="S492" s="148"/>
      <c r="T492" s="149"/>
    </row>
    <row r="493" spans="1:24">
      <c r="A493" s="150" t="s">
        <v>3</v>
      </c>
      <c r="B493" s="150" t="s">
        <v>4</v>
      </c>
      <c r="C493" s="143"/>
      <c r="D493" s="144"/>
      <c r="E493" s="151" t="s">
        <v>5</v>
      </c>
      <c r="F493" s="153" t="s">
        <v>6</v>
      </c>
      <c r="G493" s="153"/>
      <c r="H493" s="154" t="s">
        <v>7</v>
      </c>
      <c r="I493" s="154"/>
      <c r="J493" s="155" t="s">
        <v>8</v>
      </c>
      <c r="K493" s="156"/>
      <c r="L493" s="151" t="s">
        <v>5</v>
      </c>
      <c r="M493" s="157" t="s">
        <v>6</v>
      </c>
      <c r="N493" s="158"/>
      <c r="O493" s="154" t="s">
        <v>7</v>
      </c>
      <c r="P493" s="154"/>
      <c r="Q493" s="154"/>
      <c r="R493" s="154"/>
      <c r="S493" s="159" t="s">
        <v>8</v>
      </c>
      <c r="T493" s="160"/>
    </row>
    <row r="494" spans="1:24">
      <c r="A494" s="150"/>
      <c r="B494" s="150"/>
      <c r="C494" s="143"/>
      <c r="D494" s="144"/>
      <c r="E494" s="151"/>
      <c r="F494" s="129" t="s">
        <v>9</v>
      </c>
      <c r="G494" s="131" t="s">
        <v>10</v>
      </c>
      <c r="H494" s="129" t="s">
        <v>9</v>
      </c>
      <c r="I494" s="133" t="s">
        <v>10</v>
      </c>
      <c r="J494" s="135" t="s">
        <v>5</v>
      </c>
      <c r="K494" s="127" t="s">
        <v>10</v>
      </c>
      <c r="L494" s="151"/>
      <c r="M494" s="129" t="s">
        <v>9</v>
      </c>
      <c r="N494" s="131" t="s">
        <v>10</v>
      </c>
      <c r="O494" s="123" t="s">
        <v>9</v>
      </c>
      <c r="P494" s="123"/>
      <c r="Q494" s="123"/>
      <c r="R494" s="133" t="s">
        <v>10</v>
      </c>
      <c r="S494" s="135" t="s">
        <v>5</v>
      </c>
      <c r="T494" s="161" t="s">
        <v>10</v>
      </c>
    </row>
    <row r="495" spans="1:24" ht="15.75" thickBot="1">
      <c r="A495" s="150"/>
      <c r="B495" s="150"/>
      <c r="C495" s="145"/>
      <c r="D495" s="146"/>
      <c r="E495" s="152"/>
      <c r="F495" s="130"/>
      <c r="G495" s="132"/>
      <c r="H495" s="130"/>
      <c r="I495" s="134"/>
      <c r="J495" s="136"/>
      <c r="K495" s="128"/>
      <c r="L495" s="152"/>
      <c r="M495" s="130"/>
      <c r="N495" s="132"/>
      <c r="O495" s="5" t="s">
        <v>11</v>
      </c>
      <c r="P495" s="6" t="s">
        <v>12</v>
      </c>
      <c r="Q495" s="6" t="s">
        <v>13</v>
      </c>
      <c r="R495" s="134"/>
      <c r="S495" s="136"/>
      <c r="T495" s="162"/>
    </row>
    <row r="496" spans="1:24">
      <c r="A496" s="123"/>
      <c r="B496" s="123"/>
      <c r="C496" s="123"/>
      <c r="D496" s="123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  <c r="T496" s="124"/>
    </row>
    <row r="497" spans="1:24">
      <c r="A497" s="102">
        <v>42552</v>
      </c>
      <c r="B497" s="102">
        <v>42735</v>
      </c>
      <c r="C497" s="25"/>
      <c r="D497" s="110" t="s">
        <v>15</v>
      </c>
      <c r="E497" s="18">
        <v>16</v>
      </c>
      <c r="F497" s="19">
        <v>14</v>
      </c>
      <c r="G497" s="56">
        <f t="shared" ref="G497" si="223">IF(F497&gt;0,(F497*100/(E497-J497)),0)</f>
        <v>87.5</v>
      </c>
      <c r="H497" s="19">
        <v>2</v>
      </c>
      <c r="I497" s="57">
        <f t="shared" ref="I497" si="224">IF(H497&gt;0,(H497*100/(E497-J497)),0)</f>
        <v>12.5</v>
      </c>
      <c r="J497" s="92">
        <v>0</v>
      </c>
      <c r="K497" s="58">
        <f t="shared" ref="K497" si="225">IF(J497&gt;0,(J497*100/(E497)),0)</f>
        <v>0</v>
      </c>
      <c r="L497" s="18">
        <v>27</v>
      </c>
      <c r="M497" s="19">
        <v>12</v>
      </c>
      <c r="N497" s="56">
        <f t="shared" ref="N497" si="226">IF(M497&gt;0,(M497*100/(L497-S497)),0)</f>
        <v>48</v>
      </c>
      <c r="O497" s="19">
        <v>4</v>
      </c>
      <c r="P497" s="19">
        <v>9</v>
      </c>
      <c r="Q497" s="19">
        <v>13</v>
      </c>
      <c r="R497" s="57">
        <f t="shared" ref="R497" si="227">IF(Q497&gt;0,(Q497*100/(L497-S497)),0)</f>
        <v>52</v>
      </c>
      <c r="S497" s="101">
        <v>2</v>
      </c>
      <c r="T497" s="58">
        <f t="shared" ref="T497" si="228">IF(S497&gt;0,(S497*100/(L497)),0)</f>
        <v>7.4074074074074074</v>
      </c>
      <c r="U497" s="27"/>
      <c r="V497" s="28"/>
      <c r="W497" s="27"/>
      <c r="X497" s="27"/>
    </row>
    <row r="498" spans="1:24" s="65" customFormat="1">
      <c r="A498" s="125" t="s">
        <v>13</v>
      </c>
      <c r="B498" s="125"/>
      <c r="C498" s="125"/>
      <c r="D498" s="125"/>
      <c r="E498" s="59">
        <f t="shared" ref="E498:T498" si="229">SUM(E497:E497)</f>
        <v>16</v>
      </c>
      <c r="F498" s="60">
        <f t="shared" si="229"/>
        <v>14</v>
      </c>
      <c r="G498" s="61">
        <f t="shared" si="229"/>
        <v>87.5</v>
      </c>
      <c r="H498" s="60">
        <f t="shared" si="229"/>
        <v>2</v>
      </c>
      <c r="I498" s="61">
        <f t="shared" si="229"/>
        <v>12.5</v>
      </c>
      <c r="J498" s="60">
        <f t="shared" si="229"/>
        <v>0</v>
      </c>
      <c r="K498" s="62">
        <f t="shared" si="229"/>
        <v>0</v>
      </c>
      <c r="L498" s="59">
        <f t="shared" si="229"/>
        <v>27</v>
      </c>
      <c r="M498" s="60">
        <f t="shared" si="229"/>
        <v>12</v>
      </c>
      <c r="N498" s="61">
        <f t="shared" si="229"/>
        <v>48</v>
      </c>
      <c r="O498" s="60">
        <f t="shared" si="229"/>
        <v>4</v>
      </c>
      <c r="P498" s="60">
        <f t="shared" si="229"/>
        <v>9</v>
      </c>
      <c r="Q498" s="60">
        <f t="shared" si="229"/>
        <v>13</v>
      </c>
      <c r="R498" s="61">
        <f t="shared" si="229"/>
        <v>52</v>
      </c>
      <c r="S498" s="60">
        <f t="shared" si="229"/>
        <v>2</v>
      </c>
      <c r="T498" s="62">
        <f t="shared" si="229"/>
        <v>7.4074074074074074</v>
      </c>
      <c r="U498" s="63"/>
      <c r="V498" s="64"/>
      <c r="W498" s="63"/>
      <c r="X498" s="63"/>
    </row>
    <row r="499" spans="1:24" s="72" customFormat="1" ht="15.75" thickBot="1">
      <c r="A499" s="126" t="s">
        <v>14</v>
      </c>
      <c r="B499" s="126"/>
      <c r="C499" s="126"/>
      <c r="D499" s="126"/>
      <c r="E499" s="66">
        <f>SUM(E498)</f>
        <v>16</v>
      </c>
      <c r="F499" s="67">
        <f>F498</f>
        <v>14</v>
      </c>
      <c r="G499" s="68">
        <f>IF(F499&gt;0,(F499*100/(E499-J499)),0)</f>
        <v>87.5</v>
      </c>
      <c r="H499" s="67">
        <f>H498</f>
        <v>2</v>
      </c>
      <c r="I499" s="69">
        <f>IF(H499&gt;0,(H499*100/(E499-J499)),0)</f>
        <v>12.5</v>
      </c>
      <c r="J499" s="100">
        <f>J498</f>
        <v>0</v>
      </c>
      <c r="K499" s="71">
        <f>IF(J499&gt;0,(J499*100/E499),0)</f>
        <v>0</v>
      </c>
      <c r="L499" s="66">
        <f>L498</f>
        <v>27</v>
      </c>
      <c r="M499" s="67">
        <f>M498</f>
        <v>12</v>
      </c>
      <c r="N499" s="68">
        <f>IF(M499&gt;0,(M499*100/(L499-S499)),0)</f>
        <v>48</v>
      </c>
      <c r="O499" s="67">
        <f>O498</f>
        <v>4</v>
      </c>
      <c r="P499" s="67">
        <f>P498</f>
        <v>9</v>
      </c>
      <c r="Q499" s="67">
        <f>Q498</f>
        <v>13</v>
      </c>
      <c r="R499" s="69">
        <f>IF(Q499&gt;0,(Q499*100/(L499-S499)),0)</f>
        <v>52</v>
      </c>
      <c r="S499" s="100">
        <f>S498</f>
        <v>2</v>
      </c>
      <c r="T499" s="71">
        <f>IF(S499&gt;0,(S499*100/L499),0)</f>
        <v>7.4074074074074074</v>
      </c>
      <c r="V499" s="73"/>
    </row>
    <row r="502" spans="1:24" s="1" customFormat="1" ht="18.75">
      <c r="A502" s="137" t="s">
        <v>66</v>
      </c>
      <c r="B502" s="137"/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V502" s="2"/>
    </row>
    <row r="503" spans="1:24" s="1" customFormat="1" ht="18.75">
      <c r="A503" s="137" t="s">
        <v>118</v>
      </c>
      <c r="B503" s="137"/>
      <c r="C503" s="137"/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V503" s="2"/>
    </row>
    <row r="504" spans="1:24" s="140" customFormat="1" ht="15.75" thickBot="1">
      <c r="A504" s="138"/>
      <c r="B504" s="139"/>
      <c r="C504" s="139"/>
      <c r="D504" s="139"/>
      <c r="E504" s="139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</row>
    <row r="505" spans="1:24">
      <c r="A505" s="123" t="s">
        <v>0</v>
      </c>
      <c r="B505" s="123"/>
      <c r="C505" s="141" t="s">
        <v>26</v>
      </c>
      <c r="D505" s="142"/>
      <c r="E505" s="147" t="s">
        <v>1</v>
      </c>
      <c r="F505" s="148"/>
      <c r="G505" s="148"/>
      <c r="H505" s="148"/>
      <c r="I505" s="148"/>
      <c r="J505" s="148"/>
      <c r="K505" s="149"/>
      <c r="L505" s="147" t="s">
        <v>2</v>
      </c>
      <c r="M505" s="148"/>
      <c r="N505" s="148"/>
      <c r="O505" s="148"/>
      <c r="P505" s="148"/>
      <c r="Q505" s="148"/>
      <c r="R505" s="148"/>
      <c r="S505" s="148"/>
      <c r="T505" s="149"/>
    </row>
    <row r="506" spans="1:24">
      <c r="A506" s="150" t="s">
        <v>3</v>
      </c>
      <c r="B506" s="150" t="s">
        <v>4</v>
      </c>
      <c r="C506" s="143"/>
      <c r="D506" s="144"/>
      <c r="E506" s="151" t="s">
        <v>5</v>
      </c>
      <c r="F506" s="153" t="s">
        <v>6</v>
      </c>
      <c r="G506" s="153"/>
      <c r="H506" s="154" t="s">
        <v>7</v>
      </c>
      <c r="I506" s="154"/>
      <c r="J506" s="155" t="s">
        <v>8</v>
      </c>
      <c r="K506" s="156"/>
      <c r="L506" s="151" t="s">
        <v>5</v>
      </c>
      <c r="M506" s="157" t="s">
        <v>6</v>
      </c>
      <c r="N506" s="158"/>
      <c r="O506" s="154" t="s">
        <v>7</v>
      </c>
      <c r="P506" s="154"/>
      <c r="Q506" s="154"/>
      <c r="R506" s="154"/>
      <c r="S506" s="159" t="s">
        <v>8</v>
      </c>
      <c r="T506" s="160"/>
    </row>
    <row r="507" spans="1:24">
      <c r="A507" s="150"/>
      <c r="B507" s="150"/>
      <c r="C507" s="143"/>
      <c r="D507" s="144"/>
      <c r="E507" s="151"/>
      <c r="F507" s="129" t="s">
        <v>9</v>
      </c>
      <c r="G507" s="131" t="s">
        <v>10</v>
      </c>
      <c r="H507" s="129" t="s">
        <v>9</v>
      </c>
      <c r="I507" s="133" t="s">
        <v>10</v>
      </c>
      <c r="J507" s="135" t="s">
        <v>5</v>
      </c>
      <c r="K507" s="127" t="s">
        <v>10</v>
      </c>
      <c r="L507" s="151"/>
      <c r="M507" s="129" t="s">
        <v>9</v>
      </c>
      <c r="N507" s="131" t="s">
        <v>10</v>
      </c>
      <c r="O507" s="123" t="s">
        <v>9</v>
      </c>
      <c r="P507" s="123"/>
      <c r="Q507" s="123"/>
      <c r="R507" s="133" t="s">
        <v>10</v>
      </c>
      <c r="S507" s="135" t="s">
        <v>5</v>
      </c>
      <c r="T507" s="161" t="s">
        <v>10</v>
      </c>
    </row>
    <row r="508" spans="1:24" ht="15.75" thickBot="1">
      <c r="A508" s="150"/>
      <c r="B508" s="150"/>
      <c r="C508" s="145"/>
      <c r="D508" s="146"/>
      <c r="E508" s="152"/>
      <c r="F508" s="130"/>
      <c r="G508" s="132"/>
      <c r="H508" s="130"/>
      <c r="I508" s="134"/>
      <c r="J508" s="136"/>
      <c r="K508" s="128"/>
      <c r="L508" s="152"/>
      <c r="M508" s="130"/>
      <c r="N508" s="132"/>
      <c r="O508" s="5" t="s">
        <v>11</v>
      </c>
      <c r="P508" s="6" t="s">
        <v>12</v>
      </c>
      <c r="Q508" s="6" t="s">
        <v>13</v>
      </c>
      <c r="R508" s="134"/>
      <c r="S508" s="136"/>
      <c r="T508" s="162"/>
    </row>
    <row r="509" spans="1:24">
      <c r="A509" s="123"/>
      <c r="B509" s="123"/>
      <c r="C509" s="123"/>
      <c r="D509" s="123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</row>
    <row r="510" spans="1:24" s="16" customFormat="1" ht="14.25" customHeight="1">
      <c r="A510" s="102">
        <v>42552</v>
      </c>
      <c r="B510" s="102">
        <v>42735</v>
      </c>
      <c r="C510" s="7"/>
      <c r="D510" s="110" t="s">
        <v>17</v>
      </c>
      <c r="E510" s="18">
        <v>0</v>
      </c>
      <c r="F510" s="19">
        <v>0</v>
      </c>
      <c r="G510" s="56">
        <f t="shared" ref="G510:G513" si="230">IF(F510&gt;0,(F510*100/(E510-J510)),0)</f>
        <v>0</v>
      </c>
      <c r="H510" s="19">
        <v>0</v>
      </c>
      <c r="I510" s="57">
        <f t="shared" ref="I510:I513" si="231">IF(H510&gt;0,(H510*100/(E510-J510)),0)</f>
        <v>0</v>
      </c>
      <c r="J510" s="92">
        <v>0</v>
      </c>
      <c r="K510" s="58">
        <f t="shared" ref="K510:K513" si="232">IF(J510&gt;0,(J510*100/(E510)),0)</f>
        <v>0</v>
      </c>
      <c r="L510" s="18">
        <v>0</v>
      </c>
      <c r="M510" s="19">
        <v>0</v>
      </c>
      <c r="N510" s="56">
        <f t="shared" ref="N510:N513" si="233">IF(M510&gt;0,(M510*100/(L510-S510)),0)</f>
        <v>0</v>
      </c>
      <c r="O510" s="19">
        <v>0</v>
      </c>
      <c r="P510" s="19">
        <v>0</v>
      </c>
      <c r="Q510" s="19">
        <v>0</v>
      </c>
      <c r="R510" s="57">
        <f t="shared" ref="R510:R513" si="234">IF(Q510&gt;0,(Q510*100/(L510-S510)),0)</f>
        <v>0</v>
      </c>
      <c r="S510" s="101">
        <v>0</v>
      </c>
      <c r="T510" s="58">
        <f t="shared" ref="T510:T513" si="235">IF(S510&gt;0,(S510*100/(L510)),0)</f>
        <v>0</v>
      </c>
      <c r="V510" s="17"/>
    </row>
    <row r="511" spans="1:24">
      <c r="A511" s="25"/>
      <c r="B511" s="25"/>
      <c r="C511" s="25"/>
      <c r="D511" s="110" t="s">
        <v>19</v>
      </c>
      <c r="E511" s="18">
        <v>7</v>
      </c>
      <c r="F511" s="19">
        <v>3</v>
      </c>
      <c r="G511" s="56">
        <f t="shared" si="230"/>
        <v>50</v>
      </c>
      <c r="H511" s="19">
        <v>3</v>
      </c>
      <c r="I511" s="57">
        <f t="shared" si="231"/>
        <v>50</v>
      </c>
      <c r="J511" s="92">
        <v>1</v>
      </c>
      <c r="K511" s="58">
        <f t="shared" si="232"/>
        <v>14.285714285714286</v>
      </c>
      <c r="L511" s="18">
        <v>11</v>
      </c>
      <c r="M511" s="19">
        <v>4</v>
      </c>
      <c r="N511" s="56">
        <f t="shared" si="233"/>
        <v>36.363636363636367</v>
      </c>
      <c r="O511" s="19">
        <v>6</v>
      </c>
      <c r="P511" s="19">
        <v>1</v>
      </c>
      <c r="Q511" s="19">
        <v>7</v>
      </c>
      <c r="R511" s="57">
        <f t="shared" si="234"/>
        <v>63.636363636363633</v>
      </c>
      <c r="S511" s="101">
        <v>0</v>
      </c>
      <c r="T511" s="58">
        <f t="shared" si="235"/>
        <v>0</v>
      </c>
      <c r="U511" s="27"/>
      <c r="V511" s="28"/>
      <c r="W511" s="27"/>
      <c r="X511" s="27"/>
    </row>
    <row r="512" spans="1:24">
      <c r="A512" s="25"/>
      <c r="B512" s="25"/>
      <c r="C512" s="25"/>
      <c r="D512" s="110" t="s">
        <v>15</v>
      </c>
      <c r="E512" s="18">
        <v>15</v>
      </c>
      <c r="F512" s="19">
        <v>9</v>
      </c>
      <c r="G512" s="56">
        <f t="shared" si="230"/>
        <v>69.230769230769226</v>
      </c>
      <c r="H512" s="19">
        <v>4</v>
      </c>
      <c r="I512" s="57">
        <f t="shared" si="231"/>
        <v>30.76923076923077</v>
      </c>
      <c r="J512" s="92">
        <v>2</v>
      </c>
      <c r="K512" s="58">
        <f t="shared" si="232"/>
        <v>13.333333333333334</v>
      </c>
      <c r="L512" s="18">
        <v>27</v>
      </c>
      <c r="M512" s="19">
        <v>6</v>
      </c>
      <c r="N512" s="56">
        <f t="shared" si="233"/>
        <v>25</v>
      </c>
      <c r="O512" s="19">
        <v>11</v>
      </c>
      <c r="P512" s="19">
        <v>7</v>
      </c>
      <c r="Q512" s="19">
        <v>18</v>
      </c>
      <c r="R512" s="57">
        <f t="shared" si="234"/>
        <v>75</v>
      </c>
      <c r="S512" s="101">
        <v>3</v>
      </c>
      <c r="T512" s="58">
        <f t="shared" si="235"/>
        <v>11.111111111111111</v>
      </c>
      <c r="U512" s="27"/>
      <c r="V512" s="28"/>
      <c r="W512" s="27"/>
      <c r="X512" s="27"/>
    </row>
    <row r="513" spans="1:24">
      <c r="A513" s="25"/>
      <c r="B513" s="25"/>
      <c r="C513" s="25"/>
      <c r="D513" s="110" t="s">
        <v>21</v>
      </c>
      <c r="E513" s="18">
        <v>0</v>
      </c>
      <c r="F513" s="19">
        <v>0</v>
      </c>
      <c r="G513" s="56">
        <f t="shared" si="230"/>
        <v>0</v>
      </c>
      <c r="H513" s="19">
        <v>0</v>
      </c>
      <c r="I513" s="57">
        <f t="shared" si="231"/>
        <v>0</v>
      </c>
      <c r="J513" s="92">
        <v>0</v>
      </c>
      <c r="K513" s="58">
        <f t="shared" si="232"/>
        <v>0</v>
      </c>
      <c r="L513" s="18">
        <v>6</v>
      </c>
      <c r="M513" s="19">
        <v>4</v>
      </c>
      <c r="N513" s="56">
        <f t="shared" si="233"/>
        <v>66.666666666666671</v>
      </c>
      <c r="O513" s="19">
        <v>1</v>
      </c>
      <c r="P513" s="19">
        <v>1</v>
      </c>
      <c r="Q513" s="19">
        <v>2</v>
      </c>
      <c r="R513" s="57">
        <f t="shared" si="234"/>
        <v>33.333333333333336</v>
      </c>
      <c r="S513" s="101">
        <v>0</v>
      </c>
      <c r="T513" s="58">
        <f t="shared" si="235"/>
        <v>0</v>
      </c>
      <c r="U513" s="27"/>
      <c r="V513" s="28"/>
      <c r="W513" s="27"/>
      <c r="X513" s="27"/>
    </row>
    <row r="514" spans="1:24" s="65" customFormat="1">
      <c r="A514" s="125" t="s">
        <v>13</v>
      </c>
      <c r="B514" s="125"/>
      <c r="C514" s="125"/>
      <c r="D514" s="125"/>
      <c r="E514" s="59">
        <f t="shared" ref="E514:T514" si="236">SUM(E510:E513)</f>
        <v>22</v>
      </c>
      <c r="F514" s="60">
        <f t="shared" si="236"/>
        <v>12</v>
      </c>
      <c r="G514" s="61">
        <f t="shared" si="236"/>
        <v>119.23076923076923</v>
      </c>
      <c r="H514" s="60">
        <f t="shared" si="236"/>
        <v>7</v>
      </c>
      <c r="I514" s="61">
        <f t="shared" si="236"/>
        <v>80.769230769230774</v>
      </c>
      <c r="J514" s="60">
        <f t="shared" si="236"/>
        <v>3</v>
      </c>
      <c r="K514" s="62">
        <f t="shared" si="236"/>
        <v>27.61904761904762</v>
      </c>
      <c r="L514" s="59">
        <f t="shared" si="236"/>
        <v>44</v>
      </c>
      <c r="M514" s="60">
        <f t="shared" si="236"/>
        <v>14</v>
      </c>
      <c r="N514" s="61">
        <f t="shared" si="236"/>
        <v>128.03030303030303</v>
      </c>
      <c r="O514" s="60">
        <f t="shared" si="236"/>
        <v>18</v>
      </c>
      <c r="P514" s="60">
        <f t="shared" si="236"/>
        <v>9</v>
      </c>
      <c r="Q514" s="60">
        <f t="shared" si="236"/>
        <v>27</v>
      </c>
      <c r="R514" s="61">
        <f t="shared" si="236"/>
        <v>171.96969696969697</v>
      </c>
      <c r="S514" s="60">
        <f t="shared" si="236"/>
        <v>3</v>
      </c>
      <c r="T514" s="62">
        <f t="shared" si="236"/>
        <v>11.111111111111111</v>
      </c>
      <c r="U514" s="63"/>
      <c r="V514" s="64"/>
      <c r="W514" s="63"/>
      <c r="X514" s="63"/>
    </row>
    <row r="515" spans="1:24" s="72" customFormat="1" ht="15.75" thickBot="1">
      <c r="A515" s="126" t="s">
        <v>14</v>
      </c>
      <c r="B515" s="126"/>
      <c r="C515" s="126"/>
      <c r="D515" s="126"/>
      <c r="E515" s="66">
        <f>SUM(E514)</f>
        <v>22</v>
      </c>
      <c r="F515" s="67">
        <f>F514</f>
        <v>12</v>
      </c>
      <c r="G515" s="68">
        <f>IF(F515&gt;0,(F515*100/(E515-J515)),0)</f>
        <v>63.157894736842103</v>
      </c>
      <c r="H515" s="67">
        <f>H514</f>
        <v>7</v>
      </c>
      <c r="I515" s="69">
        <f>IF(H515&gt;0,(H515*100/(E515-J515)),0)</f>
        <v>36.842105263157897</v>
      </c>
      <c r="J515" s="100">
        <f>J514</f>
        <v>3</v>
      </c>
      <c r="K515" s="71">
        <f>IF(J515&gt;0,(J515*100/E515),0)</f>
        <v>13.636363636363637</v>
      </c>
      <c r="L515" s="66">
        <f>L514</f>
        <v>44</v>
      </c>
      <c r="M515" s="67">
        <f>M514</f>
        <v>14</v>
      </c>
      <c r="N515" s="68">
        <f>IF(M515&gt;0,(M515*100/(L515-S515)),0)</f>
        <v>34.146341463414636</v>
      </c>
      <c r="O515" s="67">
        <f>O514</f>
        <v>18</v>
      </c>
      <c r="P515" s="67">
        <f>P514</f>
        <v>9</v>
      </c>
      <c r="Q515" s="67">
        <f>Q514</f>
        <v>27</v>
      </c>
      <c r="R515" s="69">
        <f>IF(Q515&gt;0,(Q515*100/(L515-S515)),0)</f>
        <v>65.853658536585371</v>
      </c>
      <c r="S515" s="100">
        <f>S514</f>
        <v>3</v>
      </c>
      <c r="T515" s="71">
        <f>IF(S515&gt;0,(S515*100/L515),0)</f>
        <v>6.8181818181818183</v>
      </c>
      <c r="V515" s="73"/>
    </row>
    <row r="518" spans="1:24" s="1" customFormat="1" ht="18.75">
      <c r="A518" s="137" t="s">
        <v>67</v>
      </c>
      <c r="B518" s="137"/>
      <c r="C518" s="137"/>
      <c r="D518" s="137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V518" s="2"/>
    </row>
    <row r="519" spans="1:24" s="1" customFormat="1" ht="18.75">
      <c r="A519" s="137" t="s">
        <v>68</v>
      </c>
      <c r="B519" s="137"/>
      <c r="C519" s="137"/>
      <c r="D519" s="137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V519" s="2"/>
    </row>
    <row r="520" spans="1:24" s="140" customFormat="1" ht="15.75" thickBot="1">
      <c r="A520" s="138"/>
      <c r="B520" s="139"/>
      <c r="C520" s="139"/>
      <c r="D520" s="139"/>
      <c r="E520" s="139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39"/>
      <c r="Q520" s="139"/>
      <c r="R520" s="139"/>
      <c r="S520" s="139"/>
      <c r="T520" s="139"/>
      <c r="U520" s="139"/>
      <c r="V520" s="139"/>
      <c r="W520" s="139"/>
      <c r="X520" s="139"/>
    </row>
    <row r="521" spans="1:24">
      <c r="A521" s="123" t="s">
        <v>0</v>
      </c>
      <c r="B521" s="123"/>
      <c r="C521" s="141" t="s">
        <v>26</v>
      </c>
      <c r="D521" s="142"/>
      <c r="E521" s="147" t="s">
        <v>1</v>
      </c>
      <c r="F521" s="148"/>
      <c r="G521" s="148"/>
      <c r="H521" s="148"/>
      <c r="I521" s="148"/>
      <c r="J521" s="148"/>
      <c r="K521" s="149"/>
      <c r="L521" s="147" t="s">
        <v>2</v>
      </c>
      <c r="M521" s="148"/>
      <c r="N521" s="148"/>
      <c r="O521" s="148"/>
      <c r="P521" s="148"/>
      <c r="Q521" s="148"/>
      <c r="R521" s="148"/>
      <c r="S521" s="148"/>
      <c r="T521" s="149"/>
    </row>
    <row r="522" spans="1:24">
      <c r="A522" s="150" t="s">
        <v>3</v>
      </c>
      <c r="B522" s="150" t="s">
        <v>4</v>
      </c>
      <c r="C522" s="143"/>
      <c r="D522" s="144"/>
      <c r="E522" s="151" t="s">
        <v>5</v>
      </c>
      <c r="F522" s="153" t="s">
        <v>6</v>
      </c>
      <c r="G522" s="153"/>
      <c r="H522" s="154" t="s">
        <v>7</v>
      </c>
      <c r="I522" s="154"/>
      <c r="J522" s="155" t="s">
        <v>8</v>
      </c>
      <c r="K522" s="156"/>
      <c r="L522" s="151" t="s">
        <v>5</v>
      </c>
      <c r="M522" s="157" t="s">
        <v>6</v>
      </c>
      <c r="N522" s="158"/>
      <c r="O522" s="154" t="s">
        <v>7</v>
      </c>
      <c r="P522" s="154"/>
      <c r="Q522" s="154"/>
      <c r="R522" s="154"/>
      <c r="S522" s="159" t="s">
        <v>8</v>
      </c>
      <c r="T522" s="160"/>
    </row>
    <row r="523" spans="1:24">
      <c r="A523" s="150"/>
      <c r="B523" s="150"/>
      <c r="C523" s="143"/>
      <c r="D523" s="144"/>
      <c r="E523" s="151"/>
      <c r="F523" s="129" t="s">
        <v>9</v>
      </c>
      <c r="G523" s="131" t="s">
        <v>10</v>
      </c>
      <c r="H523" s="129" t="s">
        <v>9</v>
      </c>
      <c r="I523" s="133" t="s">
        <v>10</v>
      </c>
      <c r="J523" s="135" t="s">
        <v>5</v>
      </c>
      <c r="K523" s="127" t="s">
        <v>10</v>
      </c>
      <c r="L523" s="151"/>
      <c r="M523" s="129" t="s">
        <v>9</v>
      </c>
      <c r="N523" s="131" t="s">
        <v>10</v>
      </c>
      <c r="O523" s="123" t="s">
        <v>9</v>
      </c>
      <c r="P523" s="123"/>
      <c r="Q523" s="123"/>
      <c r="R523" s="133" t="s">
        <v>10</v>
      </c>
      <c r="S523" s="135" t="s">
        <v>5</v>
      </c>
      <c r="T523" s="161" t="s">
        <v>10</v>
      </c>
    </row>
    <row r="524" spans="1:24" ht="15.75" thickBot="1">
      <c r="A524" s="150"/>
      <c r="B524" s="150"/>
      <c r="C524" s="145"/>
      <c r="D524" s="146"/>
      <c r="E524" s="152"/>
      <c r="F524" s="130"/>
      <c r="G524" s="132"/>
      <c r="H524" s="130"/>
      <c r="I524" s="134"/>
      <c r="J524" s="136"/>
      <c r="K524" s="128"/>
      <c r="L524" s="152"/>
      <c r="M524" s="130"/>
      <c r="N524" s="132"/>
      <c r="O524" s="5" t="s">
        <v>11</v>
      </c>
      <c r="P524" s="6" t="s">
        <v>12</v>
      </c>
      <c r="Q524" s="6" t="s">
        <v>13</v>
      </c>
      <c r="R524" s="134"/>
      <c r="S524" s="136"/>
      <c r="T524" s="162"/>
    </row>
    <row r="525" spans="1:24">
      <c r="A525" s="123"/>
      <c r="B525" s="123"/>
      <c r="C525" s="123"/>
      <c r="D525" s="123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</row>
    <row r="526" spans="1:24">
      <c r="A526" s="102">
        <v>42552</v>
      </c>
      <c r="B526" s="102">
        <v>42735</v>
      </c>
      <c r="C526" s="25"/>
      <c r="D526" s="110" t="s">
        <v>20</v>
      </c>
      <c r="E526" s="18">
        <v>0</v>
      </c>
      <c r="F526" s="19">
        <v>0</v>
      </c>
      <c r="G526" s="56">
        <f t="shared" ref="G526:G527" si="237">IF(F526&gt;0,(F526*100/(E526-J526)),0)</f>
        <v>0</v>
      </c>
      <c r="H526" s="19">
        <v>0</v>
      </c>
      <c r="I526" s="57">
        <f t="shared" ref="I526:I527" si="238">IF(H526&gt;0,(H526*100/(E526-J526)),0)</f>
        <v>0</v>
      </c>
      <c r="J526" s="92">
        <v>0</v>
      </c>
      <c r="K526" s="58">
        <f t="shared" ref="K526:K527" si="239">IF(J526&gt;0,(J526*100/(E526)),0)</f>
        <v>0</v>
      </c>
      <c r="L526" s="18">
        <v>0</v>
      </c>
      <c r="M526" s="19">
        <v>0</v>
      </c>
      <c r="N526" s="56">
        <f t="shared" ref="N526:N527" si="240">IF(M526&gt;0,(M526*100/(L526-S526)),0)</f>
        <v>0</v>
      </c>
      <c r="O526" s="19">
        <v>0</v>
      </c>
      <c r="P526" s="19">
        <v>0</v>
      </c>
      <c r="Q526" s="19">
        <v>0</v>
      </c>
      <c r="R526" s="57">
        <f t="shared" ref="R526:R527" si="241">IF(Q526&gt;0,(Q526*100/(L526-S526)),0)</f>
        <v>0</v>
      </c>
      <c r="S526" s="101">
        <v>0</v>
      </c>
      <c r="T526" s="58">
        <f t="shared" ref="T526:T527" si="242">IF(S526&gt;0,(S526*100/(L526)),0)</f>
        <v>0</v>
      </c>
      <c r="U526" s="27"/>
      <c r="V526" s="28"/>
      <c r="W526" s="27"/>
      <c r="X526" s="27"/>
    </row>
    <row r="527" spans="1:24">
      <c r="A527" s="25"/>
      <c r="B527" s="25"/>
      <c r="C527" s="25"/>
      <c r="D527" s="110" t="s">
        <v>15</v>
      </c>
      <c r="E527" s="18">
        <v>24</v>
      </c>
      <c r="F527" s="19">
        <v>9</v>
      </c>
      <c r="G527" s="56">
        <f t="shared" si="237"/>
        <v>37.5</v>
      </c>
      <c r="H527" s="19">
        <v>15</v>
      </c>
      <c r="I527" s="57">
        <f t="shared" si="238"/>
        <v>62.5</v>
      </c>
      <c r="J527" s="92">
        <v>0</v>
      </c>
      <c r="K527" s="58">
        <f t="shared" si="239"/>
        <v>0</v>
      </c>
      <c r="L527" s="18">
        <v>33</v>
      </c>
      <c r="M527" s="19">
        <v>9</v>
      </c>
      <c r="N527" s="56">
        <f t="shared" si="240"/>
        <v>29.032258064516128</v>
      </c>
      <c r="O527" s="19">
        <v>11</v>
      </c>
      <c r="P527" s="19">
        <v>11</v>
      </c>
      <c r="Q527" s="19">
        <v>22</v>
      </c>
      <c r="R527" s="57">
        <f t="shared" si="241"/>
        <v>70.967741935483872</v>
      </c>
      <c r="S527" s="101">
        <v>2</v>
      </c>
      <c r="T527" s="58">
        <f t="shared" si="242"/>
        <v>6.0606060606060606</v>
      </c>
      <c r="U527" s="27"/>
      <c r="V527" s="28"/>
      <c r="W527" s="27"/>
      <c r="X527" s="27"/>
    </row>
    <row r="528" spans="1:24" s="65" customFormat="1">
      <c r="A528" s="125" t="s">
        <v>13</v>
      </c>
      <c r="B528" s="125"/>
      <c r="C528" s="125"/>
      <c r="D528" s="125"/>
      <c r="E528" s="59">
        <f t="shared" ref="E528:T528" si="243">SUM(E526:E527)</f>
        <v>24</v>
      </c>
      <c r="F528" s="60">
        <f t="shared" si="243"/>
        <v>9</v>
      </c>
      <c r="G528" s="61">
        <f t="shared" si="243"/>
        <v>37.5</v>
      </c>
      <c r="H528" s="60">
        <f t="shared" si="243"/>
        <v>15</v>
      </c>
      <c r="I528" s="61">
        <f t="shared" si="243"/>
        <v>62.5</v>
      </c>
      <c r="J528" s="60">
        <f t="shared" si="243"/>
        <v>0</v>
      </c>
      <c r="K528" s="62">
        <f t="shared" si="243"/>
        <v>0</v>
      </c>
      <c r="L528" s="59">
        <f t="shared" si="243"/>
        <v>33</v>
      </c>
      <c r="M528" s="60">
        <f t="shared" si="243"/>
        <v>9</v>
      </c>
      <c r="N528" s="61">
        <f t="shared" si="243"/>
        <v>29.032258064516128</v>
      </c>
      <c r="O528" s="60">
        <f t="shared" si="243"/>
        <v>11</v>
      </c>
      <c r="P528" s="60">
        <f t="shared" si="243"/>
        <v>11</v>
      </c>
      <c r="Q528" s="60">
        <f t="shared" si="243"/>
        <v>22</v>
      </c>
      <c r="R528" s="61">
        <f t="shared" si="243"/>
        <v>70.967741935483872</v>
      </c>
      <c r="S528" s="60">
        <f t="shared" si="243"/>
        <v>2</v>
      </c>
      <c r="T528" s="62">
        <f t="shared" si="243"/>
        <v>6.0606060606060606</v>
      </c>
      <c r="U528" s="63"/>
      <c r="V528" s="64"/>
      <c r="W528" s="63"/>
      <c r="X528" s="63"/>
    </row>
    <row r="529" spans="1:24" s="72" customFormat="1" ht="15.75" thickBot="1">
      <c r="A529" s="126" t="s">
        <v>14</v>
      </c>
      <c r="B529" s="126"/>
      <c r="C529" s="126"/>
      <c r="D529" s="126"/>
      <c r="E529" s="66">
        <f>SUM(E528)</f>
        <v>24</v>
      </c>
      <c r="F529" s="67">
        <f>F528</f>
        <v>9</v>
      </c>
      <c r="G529" s="68">
        <f>IF(F529&gt;0,(F529*100/(E529-J529)),0)</f>
        <v>37.5</v>
      </c>
      <c r="H529" s="67">
        <f>H528</f>
        <v>15</v>
      </c>
      <c r="I529" s="69">
        <f>IF(H529&gt;0,(H529*100/(E529-J529)),0)</f>
        <v>62.5</v>
      </c>
      <c r="J529" s="100">
        <f>J528</f>
        <v>0</v>
      </c>
      <c r="K529" s="71">
        <f>IF(J529&gt;0,(J529*100/E529),0)</f>
        <v>0</v>
      </c>
      <c r="L529" s="66">
        <f>L528</f>
        <v>33</v>
      </c>
      <c r="M529" s="67">
        <f>M528</f>
        <v>9</v>
      </c>
      <c r="N529" s="68">
        <f>IF(M529&gt;0,(M529*100/(L529-S529)),0)</f>
        <v>29.032258064516128</v>
      </c>
      <c r="O529" s="67">
        <f>O528</f>
        <v>11</v>
      </c>
      <c r="P529" s="67">
        <f>P528</f>
        <v>11</v>
      </c>
      <c r="Q529" s="67">
        <f>Q528</f>
        <v>22</v>
      </c>
      <c r="R529" s="69">
        <f>IF(Q529&gt;0,(Q529*100/(L529-S529)),0)</f>
        <v>70.967741935483872</v>
      </c>
      <c r="S529" s="100">
        <f>S528</f>
        <v>2</v>
      </c>
      <c r="T529" s="71">
        <f>IF(S529&gt;0,(S529*100/L529),0)</f>
        <v>6.0606060606060606</v>
      </c>
      <c r="V529" s="73"/>
    </row>
    <row r="532" spans="1:24" s="1" customFormat="1" ht="18.75">
      <c r="A532" s="137" t="s">
        <v>99</v>
      </c>
      <c r="B532" s="137"/>
      <c r="C532" s="137"/>
      <c r="D532" s="137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V532" s="2"/>
    </row>
    <row r="533" spans="1:24" s="1" customFormat="1" ht="18.75">
      <c r="A533" s="137" t="s">
        <v>100</v>
      </c>
      <c r="B533" s="137"/>
      <c r="C533" s="137"/>
      <c r="D533" s="137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V533" s="2"/>
    </row>
    <row r="534" spans="1:24" s="140" customFormat="1" ht="15.75" thickBot="1">
      <c r="A534" s="138"/>
      <c r="B534" s="139"/>
      <c r="C534" s="139"/>
      <c r="D534" s="139"/>
      <c r="E534" s="139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  <c r="U534" s="139"/>
      <c r="V534" s="139"/>
      <c r="W534" s="139"/>
      <c r="X534" s="139"/>
    </row>
    <row r="535" spans="1:24">
      <c r="A535" s="123" t="s">
        <v>0</v>
      </c>
      <c r="B535" s="123"/>
      <c r="C535" s="141" t="s">
        <v>26</v>
      </c>
      <c r="D535" s="142"/>
      <c r="E535" s="147" t="s">
        <v>1</v>
      </c>
      <c r="F535" s="148"/>
      <c r="G535" s="148"/>
      <c r="H535" s="148"/>
      <c r="I535" s="148"/>
      <c r="J535" s="148"/>
      <c r="K535" s="149"/>
      <c r="L535" s="147" t="s">
        <v>2</v>
      </c>
      <c r="M535" s="148"/>
      <c r="N535" s="148"/>
      <c r="O535" s="148"/>
      <c r="P535" s="148"/>
      <c r="Q535" s="148"/>
      <c r="R535" s="148"/>
      <c r="S535" s="148"/>
      <c r="T535" s="149"/>
    </row>
    <row r="536" spans="1:24">
      <c r="A536" s="150" t="s">
        <v>3</v>
      </c>
      <c r="B536" s="150" t="s">
        <v>4</v>
      </c>
      <c r="C536" s="143"/>
      <c r="D536" s="144"/>
      <c r="E536" s="151" t="s">
        <v>5</v>
      </c>
      <c r="F536" s="153" t="s">
        <v>6</v>
      </c>
      <c r="G536" s="153"/>
      <c r="H536" s="154" t="s">
        <v>7</v>
      </c>
      <c r="I536" s="154"/>
      <c r="J536" s="155" t="s">
        <v>8</v>
      </c>
      <c r="K536" s="156"/>
      <c r="L536" s="151" t="s">
        <v>5</v>
      </c>
      <c r="M536" s="157" t="s">
        <v>6</v>
      </c>
      <c r="N536" s="158"/>
      <c r="O536" s="154" t="s">
        <v>7</v>
      </c>
      <c r="P536" s="154"/>
      <c r="Q536" s="154"/>
      <c r="R536" s="154"/>
      <c r="S536" s="159" t="s">
        <v>8</v>
      </c>
      <c r="T536" s="160"/>
    </row>
    <row r="537" spans="1:24">
      <c r="A537" s="150"/>
      <c r="B537" s="150"/>
      <c r="C537" s="143"/>
      <c r="D537" s="144"/>
      <c r="E537" s="151"/>
      <c r="F537" s="129" t="s">
        <v>9</v>
      </c>
      <c r="G537" s="131" t="s">
        <v>10</v>
      </c>
      <c r="H537" s="129" t="s">
        <v>9</v>
      </c>
      <c r="I537" s="133" t="s">
        <v>10</v>
      </c>
      <c r="J537" s="135" t="s">
        <v>5</v>
      </c>
      <c r="K537" s="127" t="s">
        <v>10</v>
      </c>
      <c r="L537" s="151"/>
      <c r="M537" s="129" t="s">
        <v>9</v>
      </c>
      <c r="N537" s="131" t="s">
        <v>10</v>
      </c>
      <c r="O537" s="123" t="s">
        <v>9</v>
      </c>
      <c r="P537" s="123"/>
      <c r="Q537" s="123"/>
      <c r="R537" s="133" t="s">
        <v>10</v>
      </c>
      <c r="S537" s="135" t="s">
        <v>5</v>
      </c>
      <c r="T537" s="161" t="s">
        <v>10</v>
      </c>
    </row>
    <row r="538" spans="1:24" ht="15.75" thickBot="1">
      <c r="A538" s="150"/>
      <c r="B538" s="150"/>
      <c r="C538" s="145"/>
      <c r="D538" s="146"/>
      <c r="E538" s="152"/>
      <c r="F538" s="130"/>
      <c r="G538" s="132"/>
      <c r="H538" s="130"/>
      <c r="I538" s="134"/>
      <c r="J538" s="136"/>
      <c r="K538" s="128"/>
      <c r="L538" s="152"/>
      <c r="M538" s="130"/>
      <c r="N538" s="132"/>
      <c r="O538" s="5" t="s">
        <v>11</v>
      </c>
      <c r="P538" s="6" t="s">
        <v>12</v>
      </c>
      <c r="Q538" s="6" t="s">
        <v>13</v>
      </c>
      <c r="R538" s="134"/>
      <c r="S538" s="136"/>
      <c r="T538" s="162"/>
    </row>
    <row r="539" spans="1:24" ht="15.75" thickBot="1">
      <c r="A539" s="123"/>
      <c r="B539" s="123"/>
      <c r="C539" s="123"/>
      <c r="D539" s="123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</row>
    <row r="540" spans="1:24" s="16" customFormat="1" ht="14.25" customHeight="1">
      <c r="A540" s="102">
        <v>42552</v>
      </c>
      <c r="B540" s="102">
        <v>42735</v>
      </c>
      <c r="C540" s="7"/>
      <c r="D540" s="110" t="s">
        <v>15</v>
      </c>
      <c r="E540" s="9">
        <v>27</v>
      </c>
      <c r="F540" s="10">
        <v>19</v>
      </c>
      <c r="G540" s="53">
        <f>IF(F540&gt;0,(F540*100/(E540-J540)),0)</f>
        <v>73.07692307692308</v>
      </c>
      <c r="H540" s="10">
        <v>7</v>
      </c>
      <c r="I540" s="54">
        <f>IF(H540&gt;0,(H540*100/(E540-J540)),0)</f>
        <v>26.923076923076923</v>
      </c>
      <c r="J540" s="91">
        <v>1</v>
      </c>
      <c r="K540" s="55">
        <f>IF(J540&gt;0,(J540*100/(E540)),0)</f>
        <v>3.7037037037037037</v>
      </c>
      <c r="L540" s="9">
        <v>56</v>
      </c>
      <c r="M540" s="10">
        <v>15</v>
      </c>
      <c r="N540" s="53">
        <f>IF(M540&gt;0,(M540*100/(L540-S540)),0)</f>
        <v>27.272727272727273</v>
      </c>
      <c r="O540" s="10">
        <v>16</v>
      </c>
      <c r="P540" s="10">
        <v>24</v>
      </c>
      <c r="Q540" s="10">
        <v>40</v>
      </c>
      <c r="R540" s="54">
        <f>IF(Q540&gt;0,(Q540*100/(L540-S540)),0)</f>
        <v>72.727272727272734</v>
      </c>
      <c r="S540" s="103">
        <v>1</v>
      </c>
      <c r="T540" s="55">
        <f>IF(S540&gt;0,(S540*100/(L540)),0)</f>
        <v>1.7857142857142858</v>
      </c>
      <c r="V540" s="17"/>
    </row>
    <row r="541" spans="1:24">
      <c r="A541" s="25"/>
      <c r="B541" s="25"/>
      <c r="C541" s="25"/>
      <c r="D541" s="110" t="s">
        <v>22</v>
      </c>
      <c r="E541" s="18">
        <v>1</v>
      </c>
      <c r="F541" s="19">
        <v>1</v>
      </c>
      <c r="G541" s="56">
        <f t="shared" ref="G541:G542" si="244">IF(F541&gt;0,(F541*100/(E541-J541)),0)</f>
        <v>100</v>
      </c>
      <c r="H541" s="19">
        <v>0</v>
      </c>
      <c r="I541" s="57">
        <f t="shared" ref="I541:I542" si="245">IF(H541&gt;0,(H541*100/(E541-J541)),0)</f>
        <v>0</v>
      </c>
      <c r="J541" s="92">
        <v>0</v>
      </c>
      <c r="K541" s="58">
        <f t="shared" ref="K541:K542" si="246">IF(J541&gt;0,(J541*100/(E541)),0)</f>
        <v>0</v>
      </c>
      <c r="L541" s="18">
        <v>2</v>
      </c>
      <c r="M541" s="19">
        <v>1</v>
      </c>
      <c r="N541" s="56">
        <f t="shared" ref="N541:N542" si="247">IF(M541&gt;0,(M541*100/(L541-S541)),0)</f>
        <v>50</v>
      </c>
      <c r="O541" s="19">
        <v>1</v>
      </c>
      <c r="P541" s="19">
        <v>0</v>
      </c>
      <c r="Q541" s="19">
        <v>1</v>
      </c>
      <c r="R541" s="57">
        <f t="shared" ref="R541:R542" si="248">IF(Q541&gt;0,(Q541*100/(L541-S541)),0)</f>
        <v>50</v>
      </c>
      <c r="S541" s="101">
        <v>0</v>
      </c>
      <c r="T541" s="58">
        <f t="shared" ref="T541:T542" si="249">IF(S541&gt;0,(S541*100/(L541)),0)</f>
        <v>0</v>
      </c>
      <c r="U541" s="27"/>
      <c r="V541" s="28"/>
      <c r="W541" s="27"/>
      <c r="X541" s="27"/>
    </row>
    <row r="542" spans="1:24">
      <c r="A542" s="25"/>
      <c r="B542" s="25"/>
      <c r="C542" s="25"/>
      <c r="D542" s="110" t="s">
        <v>23</v>
      </c>
      <c r="E542" s="18">
        <v>0</v>
      </c>
      <c r="F542" s="19">
        <v>0</v>
      </c>
      <c r="G542" s="56">
        <f t="shared" si="244"/>
        <v>0</v>
      </c>
      <c r="H542" s="19">
        <v>0</v>
      </c>
      <c r="I542" s="57">
        <f t="shared" si="245"/>
        <v>0</v>
      </c>
      <c r="J542" s="92">
        <v>0</v>
      </c>
      <c r="K542" s="58">
        <f t="shared" si="246"/>
        <v>0</v>
      </c>
      <c r="L542" s="18">
        <v>0</v>
      </c>
      <c r="M542" s="19">
        <v>0</v>
      </c>
      <c r="N542" s="56">
        <f t="shared" si="247"/>
        <v>0</v>
      </c>
      <c r="O542" s="19">
        <v>0</v>
      </c>
      <c r="P542" s="19">
        <v>0</v>
      </c>
      <c r="Q542" s="19">
        <v>0</v>
      </c>
      <c r="R542" s="57">
        <f t="shared" si="248"/>
        <v>0</v>
      </c>
      <c r="S542" s="101">
        <v>0</v>
      </c>
      <c r="T542" s="58">
        <f t="shared" si="249"/>
        <v>0</v>
      </c>
      <c r="U542" s="27"/>
      <c r="V542" s="28"/>
      <c r="W542" s="27"/>
      <c r="X542" s="27"/>
    </row>
    <row r="543" spans="1:24" s="65" customFormat="1">
      <c r="A543" s="125" t="s">
        <v>13</v>
      </c>
      <c r="B543" s="125"/>
      <c r="C543" s="125"/>
      <c r="D543" s="125"/>
      <c r="E543" s="59">
        <f t="shared" ref="E543:T543" si="250">SUM(E540:E542)</f>
        <v>28</v>
      </c>
      <c r="F543" s="60">
        <f t="shared" si="250"/>
        <v>20</v>
      </c>
      <c r="G543" s="61">
        <f t="shared" si="250"/>
        <v>173.07692307692309</v>
      </c>
      <c r="H543" s="60">
        <f t="shared" si="250"/>
        <v>7</v>
      </c>
      <c r="I543" s="61">
        <f t="shared" si="250"/>
        <v>26.923076923076923</v>
      </c>
      <c r="J543" s="60">
        <f t="shared" si="250"/>
        <v>1</v>
      </c>
      <c r="K543" s="62">
        <f t="shared" si="250"/>
        <v>3.7037037037037037</v>
      </c>
      <c r="L543" s="59">
        <f t="shared" si="250"/>
        <v>58</v>
      </c>
      <c r="M543" s="60">
        <f t="shared" si="250"/>
        <v>16</v>
      </c>
      <c r="N543" s="61">
        <f t="shared" si="250"/>
        <v>77.27272727272728</v>
      </c>
      <c r="O543" s="60">
        <f t="shared" si="250"/>
        <v>17</v>
      </c>
      <c r="P543" s="60">
        <f t="shared" si="250"/>
        <v>24</v>
      </c>
      <c r="Q543" s="60">
        <f t="shared" si="250"/>
        <v>41</v>
      </c>
      <c r="R543" s="61">
        <f t="shared" si="250"/>
        <v>122.72727272727273</v>
      </c>
      <c r="S543" s="60">
        <f t="shared" si="250"/>
        <v>1</v>
      </c>
      <c r="T543" s="62">
        <f t="shared" si="250"/>
        <v>1.7857142857142858</v>
      </c>
      <c r="U543" s="63"/>
      <c r="V543" s="64"/>
      <c r="W543" s="63"/>
      <c r="X543" s="63"/>
    </row>
    <row r="544" spans="1:24" s="72" customFormat="1" ht="15.75" thickBot="1">
      <c r="A544" s="126" t="s">
        <v>14</v>
      </c>
      <c r="B544" s="126"/>
      <c r="C544" s="126"/>
      <c r="D544" s="126"/>
      <c r="E544" s="66">
        <f>SUM(E543)</f>
        <v>28</v>
      </c>
      <c r="F544" s="67">
        <f>F543</f>
        <v>20</v>
      </c>
      <c r="G544" s="68">
        <f>IF(F544&gt;0,(F544*100/(E544-J544)),0)</f>
        <v>74.074074074074076</v>
      </c>
      <c r="H544" s="67">
        <f>H543</f>
        <v>7</v>
      </c>
      <c r="I544" s="69">
        <f>IF(H544&gt;0,(H544*100/(E544-J544)),0)</f>
        <v>25.925925925925927</v>
      </c>
      <c r="J544" s="100">
        <f>J543</f>
        <v>1</v>
      </c>
      <c r="K544" s="71">
        <f>IF(J544&gt;0,(J544*100/E544),0)</f>
        <v>3.5714285714285716</v>
      </c>
      <c r="L544" s="66">
        <f>L543</f>
        <v>58</v>
      </c>
      <c r="M544" s="67">
        <f>M543</f>
        <v>16</v>
      </c>
      <c r="N544" s="68">
        <f>IF(M544&gt;0,(M544*100/(L544-S544)),0)</f>
        <v>28.07017543859649</v>
      </c>
      <c r="O544" s="67">
        <f>O543</f>
        <v>17</v>
      </c>
      <c r="P544" s="67">
        <f>P543</f>
        <v>24</v>
      </c>
      <c r="Q544" s="67">
        <f>Q543</f>
        <v>41</v>
      </c>
      <c r="R544" s="69">
        <f>IF(Q544&gt;0,(Q544*100/(L544-S544)),0)</f>
        <v>71.929824561403507</v>
      </c>
      <c r="S544" s="100">
        <f>S543</f>
        <v>1</v>
      </c>
      <c r="T544" s="71">
        <f>IF(S544&gt;0,(S544*100/L544),0)</f>
        <v>1.7241379310344827</v>
      </c>
      <c r="V544" s="73"/>
    </row>
    <row r="547" spans="1:24" s="1" customFormat="1" ht="18.75">
      <c r="A547" s="137" t="s">
        <v>106</v>
      </c>
      <c r="B547" s="137"/>
      <c r="C547" s="137"/>
      <c r="D547" s="137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V547" s="2"/>
    </row>
    <row r="548" spans="1:24" s="1" customFormat="1" ht="18.75">
      <c r="A548" s="137" t="s">
        <v>101</v>
      </c>
      <c r="B548" s="137"/>
      <c r="C548" s="137"/>
      <c r="D548" s="137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V548" s="2"/>
    </row>
    <row r="549" spans="1:24" s="140" customFormat="1" ht="15.75" thickBot="1">
      <c r="A549" s="138"/>
      <c r="B549" s="139"/>
      <c r="C549" s="139"/>
      <c r="D549" s="139"/>
      <c r="E549" s="139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  <c r="S549" s="139"/>
      <c r="T549" s="139"/>
      <c r="U549" s="139"/>
      <c r="V549" s="139"/>
      <c r="W549" s="139"/>
      <c r="X549" s="139"/>
    </row>
    <row r="550" spans="1:24">
      <c r="A550" s="123" t="s">
        <v>0</v>
      </c>
      <c r="B550" s="123"/>
      <c r="C550" s="141" t="s">
        <v>26</v>
      </c>
      <c r="D550" s="142"/>
      <c r="E550" s="147" t="s">
        <v>1</v>
      </c>
      <c r="F550" s="148"/>
      <c r="G550" s="148"/>
      <c r="H550" s="148"/>
      <c r="I550" s="148"/>
      <c r="J550" s="148"/>
      <c r="K550" s="149"/>
      <c r="L550" s="147" t="s">
        <v>2</v>
      </c>
      <c r="M550" s="148"/>
      <c r="N550" s="148"/>
      <c r="O550" s="148"/>
      <c r="P550" s="148"/>
      <c r="Q550" s="148"/>
      <c r="R550" s="148"/>
      <c r="S550" s="148"/>
      <c r="T550" s="149"/>
    </row>
    <row r="551" spans="1:24">
      <c r="A551" s="150" t="s">
        <v>3</v>
      </c>
      <c r="B551" s="150" t="s">
        <v>4</v>
      </c>
      <c r="C551" s="143"/>
      <c r="D551" s="144"/>
      <c r="E551" s="151" t="s">
        <v>5</v>
      </c>
      <c r="F551" s="153" t="s">
        <v>6</v>
      </c>
      <c r="G551" s="153"/>
      <c r="H551" s="154" t="s">
        <v>7</v>
      </c>
      <c r="I551" s="154"/>
      <c r="J551" s="155" t="s">
        <v>8</v>
      </c>
      <c r="K551" s="156"/>
      <c r="L551" s="151" t="s">
        <v>5</v>
      </c>
      <c r="M551" s="157" t="s">
        <v>6</v>
      </c>
      <c r="N551" s="158"/>
      <c r="O551" s="154" t="s">
        <v>7</v>
      </c>
      <c r="P551" s="154"/>
      <c r="Q551" s="154"/>
      <c r="R551" s="154"/>
      <c r="S551" s="159" t="s">
        <v>8</v>
      </c>
      <c r="T551" s="160"/>
    </row>
    <row r="552" spans="1:24">
      <c r="A552" s="150"/>
      <c r="B552" s="150"/>
      <c r="C552" s="143"/>
      <c r="D552" s="144"/>
      <c r="E552" s="151"/>
      <c r="F552" s="129" t="s">
        <v>9</v>
      </c>
      <c r="G552" s="131" t="s">
        <v>10</v>
      </c>
      <c r="H552" s="129" t="s">
        <v>9</v>
      </c>
      <c r="I552" s="133" t="s">
        <v>10</v>
      </c>
      <c r="J552" s="135" t="s">
        <v>5</v>
      </c>
      <c r="K552" s="127" t="s">
        <v>10</v>
      </c>
      <c r="L552" s="151"/>
      <c r="M552" s="129" t="s">
        <v>9</v>
      </c>
      <c r="N552" s="131" t="s">
        <v>10</v>
      </c>
      <c r="O552" s="123" t="s">
        <v>9</v>
      </c>
      <c r="P552" s="123"/>
      <c r="Q552" s="123"/>
      <c r="R552" s="133" t="s">
        <v>10</v>
      </c>
      <c r="S552" s="135" t="s">
        <v>5</v>
      </c>
      <c r="T552" s="161" t="s">
        <v>10</v>
      </c>
    </row>
    <row r="553" spans="1:24" ht="15.75" thickBot="1">
      <c r="A553" s="150"/>
      <c r="B553" s="150"/>
      <c r="C553" s="145"/>
      <c r="D553" s="146"/>
      <c r="E553" s="152"/>
      <c r="F553" s="130"/>
      <c r="G553" s="132"/>
      <c r="H553" s="130"/>
      <c r="I553" s="134"/>
      <c r="J553" s="136"/>
      <c r="K553" s="128"/>
      <c r="L553" s="152"/>
      <c r="M553" s="130"/>
      <c r="N553" s="132"/>
      <c r="O553" s="5" t="s">
        <v>11</v>
      </c>
      <c r="P553" s="6" t="s">
        <v>12</v>
      </c>
      <c r="Q553" s="6" t="s">
        <v>13</v>
      </c>
      <c r="R553" s="134"/>
      <c r="S553" s="136"/>
      <c r="T553" s="162"/>
    </row>
    <row r="554" spans="1:24">
      <c r="A554" s="123"/>
      <c r="B554" s="123"/>
      <c r="C554" s="123"/>
      <c r="D554" s="123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</row>
    <row r="555" spans="1:24">
      <c r="A555" s="102">
        <v>42552</v>
      </c>
      <c r="B555" s="102">
        <v>42735</v>
      </c>
      <c r="C555" s="25"/>
      <c r="D555" s="8" t="s">
        <v>15</v>
      </c>
      <c r="E555" s="18">
        <v>51</v>
      </c>
      <c r="F555" s="19">
        <v>32</v>
      </c>
      <c r="G555" s="56">
        <f t="shared" ref="G555" si="251">IF(F555&gt;0,(F555*100/(E555-J555)),0)</f>
        <v>62.745098039215684</v>
      </c>
      <c r="H555" s="19">
        <v>19</v>
      </c>
      <c r="I555" s="57">
        <f t="shared" ref="I555" si="252">IF(H555&gt;0,(H555*100/(E555-J555)),0)</f>
        <v>37.254901960784316</v>
      </c>
      <c r="J555" s="92">
        <v>0</v>
      </c>
      <c r="K555" s="58">
        <f t="shared" ref="K555" si="253">IF(J555&gt;0,(J555*100/(E555)),0)</f>
        <v>0</v>
      </c>
      <c r="L555" s="18">
        <v>89</v>
      </c>
      <c r="M555" s="19">
        <v>27</v>
      </c>
      <c r="N555" s="56">
        <f t="shared" ref="N555" si="254">IF(M555&gt;0,(M555*100/(L555-S555)),0)</f>
        <v>32.142857142857146</v>
      </c>
      <c r="O555" s="19">
        <v>24</v>
      </c>
      <c r="P555" s="19">
        <v>33</v>
      </c>
      <c r="Q555" s="19">
        <v>57</v>
      </c>
      <c r="R555" s="57">
        <f t="shared" ref="R555" si="255">IF(Q555&gt;0,(Q555*100/(L555-S555)),0)</f>
        <v>67.857142857142861</v>
      </c>
      <c r="S555" s="101">
        <v>5</v>
      </c>
      <c r="T555" s="58">
        <f t="shared" ref="T555" si="256">IF(S555&gt;0,(S555*100/(L555)),0)</f>
        <v>5.617977528089888</v>
      </c>
      <c r="U555" s="27"/>
      <c r="V555" s="28"/>
      <c r="W555" s="27"/>
      <c r="X555" s="27"/>
    </row>
    <row r="556" spans="1:24" s="65" customFormat="1">
      <c r="A556" s="125" t="s">
        <v>13</v>
      </c>
      <c r="B556" s="125"/>
      <c r="C556" s="125"/>
      <c r="D556" s="125"/>
      <c r="E556" s="59">
        <f t="shared" ref="E556:T556" si="257">SUM(E555:E555)</f>
        <v>51</v>
      </c>
      <c r="F556" s="60">
        <f t="shared" si="257"/>
        <v>32</v>
      </c>
      <c r="G556" s="61">
        <f t="shared" si="257"/>
        <v>62.745098039215684</v>
      </c>
      <c r="H556" s="60">
        <f t="shared" si="257"/>
        <v>19</v>
      </c>
      <c r="I556" s="61">
        <f t="shared" si="257"/>
        <v>37.254901960784316</v>
      </c>
      <c r="J556" s="60">
        <f t="shared" si="257"/>
        <v>0</v>
      </c>
      <c r="K556" s="62">
        <f t="shared" si="257"/>
        <v>0</v>
      </c>
      <c r="L556" s="59">
        <f t="shared" si="257"/>
        <v>89</v>
      </c>
      <c r="M556" s="60">
        <f t="shared" si="257"/>
        <v>27</v>
      </c>
      <c r="N556" s="61">
        <f t="shared" si="257"/>
        <v>32.142857142857146</v>
      </c>
      <c r="O556" s="60">
        <f t="shared" si="257"/>
        <v>24</v>
      </c>
      <c r="P556" s="60">
        <f t="shared" si="257"/>
        <v>33</v>
      </c>
      <c r="Q556" s="60">
        <f t="shared" si="257"/>
        <v>57</v>
      </c>
      <c r="R556" s="61">
        <f t="shared" si="257"/>
        <v>67.857142857142861</v>
      </c>
      <c r="S556" s="60">
        <f t="shared" si="257"/>
        <v>5</v>
      </c>
      <c r="T556" s="62">
        <f t="shared" si="257"/>
        <v>5.617977528089888</v>
      </c>
      <c r="U556" s="63"/>
      <c r="V556" s="64"/>
      <c r="W556" s="63"/>
      <c r="X556" s="63"/>
    </row>
    <row r="557" spans="1:24" s="72" customFormat="1" ht="15.75" thickBot="1">
      <c r="A557" s="126" t="s">
        <v>14</v>
      </c>
      <c r="B557" s="126"/>
      <c r="C557" s="126"/>
      <c r="D557" s="126"/>
      <c r="E557" s="66">
        <f>SUM(E556)</f>
        <v>51</v>
      </c>
      <c r="F557" s="67">
        <f>F556</f>
        <v>32</v>
      </c>
      <c r="G557" s="68">
        <f>IF(F557&gt;0,(F557*100/(E557-J557)),0)</f>
        <v>62.745098039215684</v>
      </c>
      <c r="H557" s="67">
        <f>H556</f>
        <v>19</v>
      </c>
      <c r="I557" s="69">
        <f>IF(H557&gt;0,(H557*100/(E557-J557)),0)</f>
        <v>37.254901960784316</v>
      </c>
      <c r="J557" s="100">
        <f>J556</f>
        <v>0</v>
      </c>
      <c r="K557" s="71">
        <f>IF(J557&gt;0,(J557*100/E557),0)</f>
        <v>0</v>
      </c>
      <c r="L557" s="66">
        <f>L556</f>
        <v>89</v>
      </c>
      <c r="M557" s="67">
        <f>M556</f>
        <v>27</v>
      </c>
      <c r="N557" s="68">
        <f>IF(M557&gt;0,(M557*100/(L557-S557)),0)</f>
        <v>32.142857142857146</v>
      </c>
      <c r="O557" s="67">
        <f>O556</f>
        <v>24</v>
      </c>
      <c r="P557" s="67">
        <f>P556</f>
        <v>33</v>
      </c>
      <c r="Q557" s="67">
        <f>Q556</f>
        <v>57</v>
      </c>
      <c r="R557" s="69">
        <f>IF(Q557&gt;0,(Q557*100/(L557-S557)),0)</f>
        <v>67.857142857142861</v>
      </c>
      <c r="S557" s="100">
        <f>S556</f>
        <v>5</v>
      </c>
      <c r="T557" s="71">
        <f>IF(S557&gt;0,(S557*100/L557),0)</f>
        <v>5.617977528089888</v>
      </c>
      <c r="V557" s="73"/>
    </row>
    <row r="559" spans="1:24" s="140" customFormat="1">
      <c r="A559" s="138"/>
      <c r="B559" s="139"/>
      <c r="C559" s="139"/>
      <c r="D559" s="139"/>
      <c r="E559" s="139"/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  <c r="U559" s="139"/>
      <c r="V559" s="139"/>
      <c r="W559" s="139"/>
      <c r="X559" s="139"/>
    </row>
    <row r="560" spans="1:24" s="1" customFormat="1" ht="18.75">
      <c r="A560" s="137" t="s">
        <v>102</v>
      </c>
      <c r="B560" s="137"/>
      <c r="C560" s="137"/>
      <c r="D560" s="137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V560" s="2"/>
    </row>
    <row r="561" spans="1:24" s="1" customFormat="1" ht="18.75">
      <c r="A561" s="137" t="s">
        <v>104</v>
      </c>
      <c r="B561" s="137"/>
      <c r="C561" s="137"/>
      <c r="D561" s="137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V561" s="2"/>
    </row>
    <row r="562" spans="1:24" s="140" customFormat="1" ht="15.75" thickBot="1">
      <c r="A562" s="138"/>
      <c r="B562" s="139"/>
      <c r="C562" s="139"/>
      <c r="D562" s="139"/>
      <c r="E562" s="139"/>
      <c r="F562" s="139"/>
      <c r="G562" s="139"/>
      <c r="H562" s="139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  <c r="S562" s="139"/>
      <c r="T562" s="139"/>
      <c r="U562" s="139"/>
      <c r="V562" s="139"/>
      <c r="W562" s="139"/>
      <c r="X562" s="139"/>
    </row>
    <row r="563" spans="1:24">
      <c r="A563" s="123" t="s">
        <v>0</v>
      </c>
      <c r="B563" s="123"/>
      <c r="C563" s="141" t="s">
        <v>26</v>
      </c>
      <c r="D563" s="142"/>
      <c r="E563" s="147" t="s">
        <v>1</v>
      </c>
      <c r="F563" s="148"/>
      <c r="G563" s="148"/>
      <c r="H563" s="148"/>
      <c r="I563" s="148"/>
      <c r="J563" s="148"/>
      <c r="K563" s="149"/>
      <c r="L563" s="147" t="s">
        <v>2</v>
      </c>
      <c r="M563" s="148"/>
      <c r="N563" s="148"/>
      <c r="O563" s="148"/>
      <c r="P563" s="148"/>
      <c r="Q563" s="148"/>
      <c r="R563" s="148"/>
      <c r="S563" s="148"/>
      <c r="T563" s="149"/>
    </row>
    <row r="564" spans="1:24">
      <c r="A564" s="150" t="s">
        <v>3</v>
      </c>
      <c r="B564" s="150" t="s">
        <v>4</v>
      </c>
      <c r="C564" s="143"/>
      <c r="D564" s="144"/>
      <c r="E564" s="151" t="s">
        <v>5</v>
      </c>
      <c r="F564" s="153" t="s">
        <v>6</v>
      </c>
      <c r="G564" s="153"/>
      <c r="H564" s="154" t="s">
        <v>7</v>
      </c>
      <c r="I564" s="154"/>
      <c r="J564" s="155" t="s">
        <v>8</v>
      </c>
      <c r="K564" s="156"/>
      <c r="L564" s="151" t="s">
        <v>5</v>
      </c>
      <c r="M564" s="157" t="s">
        <v>6</v>
      </c>
      <c r="N564" s="158"/>
      <c r="O564" s="154" t="s">
        <v>7</v>
      </c>
      <c r="P564" s="154"/>
      <c r="Q564" s="154"/>
      <c r="R564" s="154"/>
      <c r="S564" s="159" t="s">
        <v>8</v>
      </c>
      <c r="T564" s="160"/>
    </row>
    <row r="565" spans="1:24">
      <c r="A565" s="150"/>
      <c r="B565" s="150"/>
      <c r="C565" s="143"/>
      <c r="D565" s="144"/>
      <c r="E565" s="151"/>
      <c r="F565" s="129" t="s">
        <v>9</v>
      </c>
      <c r="G565" s="131" t="s">
        <v>10</v>
      </c>
      <c r="H565" s="129" t="s">
        <v>9</v>
      </c>
      <c r="I565" s="133" t="s">
        <v>10</v>
      </c>
      <c r="J565" s="135" t="s">
        <v>5</v>
      </c>
      <c r="K565" s="127" t="s">
        <v>10</v>
      </c>
      <c r="L565" s="151"/>
      <c r="M565" s="129" t="s">
        <v>9</v>
      </c>
      <c r="N565" s="131" t="s">
        <v>10</v>
      </c>
      <c r="O565" s="123" t="s">
        <v>9</v>
      </c>
      <c r="P565" s="123"/>
      <c r="Q565" s="123"/>
      <c r="R565" s="133" t="s">
        <v>10</v>
      </c>
      <c r="S565" s="135" t="s">
        <v>5</v>
      </c>
      <c r="T565" s="161" t="s">
        <v>10</v>
      </c>
    </row>
    <row r="566" spans="1:24" ht="15.75" thickBot="1">
      <c r="A566" s="150"/>
      <c r="B566" s="150"/>
      <c r="C566" s="145"/>
      <c r="D566" s="146"/>
      <c r="E566" s="152"/>
      <c r="F566" s="130"/>
      <c r="G566" s="132"/>
      <c r="H566" s="130"/>
      <c r="I566" s="134"/>
      <c r="J566" s="136"/>
      <c r="K566" s="128"/>
      <c r="L566" s="152"/>
      <c r="M566" s="130"/>
      <c r="N566" s="132"/>
      <c r="O566" s="5" t="s">
        <v>11</v>
      </c>
      <c r="P566" s="6" t="s">
        <v>12</v>
      </c>
      <c r="Q566" s="6" t="s">
        <v>13</v>
      </c>
      <c r="R566" s="134"/>
      <c r="S566" s="136"/>
      <c r="T566" s="162"/>
    </row>
    <row r="567" spans="1:24">
      <c r="A567" s="123"/>
      <c r="B567" s="123"/>
      <c r="C567" s="123"/>
      <c r="D567" s="123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</row>
    <row r="568" spans="1:24">
      <c r="A568" s="102">
        <v>42552</v>
      </c>
      <c r="B568" s="102">
        <v>42735</v>
      </c>
      <c r="C568" s="25"/>
      <c r="D568" s="110" t="s">
        <v>15</v>
      </c>
      <c r="E568" s="18">
        <v>52</v>
      </c>
      <c r="F568" s="19">
        <v>33</v>
      </c>
      <c r="G568" s="56">
        <f t="shared" ref="G568" si="258">IF(F568&gt;0,(F568*100/(E568-J568)),0)</f>
        <v>63.46153846153846</v>
      </c>
      <c r="H568" s="19">
        <v>19</v>
      </c>
      <c r="I568" s="57">
        <f t="shared" ref="I568" si="259">IF(H568&gt;0,(H568*100/(E568-J568)),0)</f>
        <v>36.53846153846154</v>
      </c>
      <c r="J568" s="92">
        <v>0</v>
      </c>
      <c r="K568" s="58">
        <f t="shared" ref="K568" si="260">IF(J568&gt;0,(J568*100/(E568)),0)</f>
        <v>0</v>
      </c>
      <c r="L568" s="18">
        <v>83</v>
      </c>
      <c r="M568" s="19">
        <v>30</v>
      </c>
      <c r="N568" s="56">
        <f t="shared" ref="N568" si="261">IF(M568&gt;0,(M568*100/(L568-S568)),0)</f>
        <v>38.46153846153846</v>
      </c>
      <c r="O568" s="19">
        <v>28</v>
      </c>
      <c r="P568" s="19">
        <v>20</v>
      </c>
      <c r="Q568" s="19">
        <v>48</v>
      </c>
      <c r="R568" s="57">
        <f t="shared" ref="R568" si="262">IF(Q568&gt;0,(Q568*100/(L568-S568)),0)</f>
        <v>61.53846153846154</v>
      </c>
      <c r="S568" s="104">
        <v>5</v>
      </c>
      <c r="T568" s="58">
        <f t="shared" ref="T568" si="263">IF(S568&gt;0,(S568*100/(L568)),0)</f>
        <v>6.024096385542169</v>
      </c>
      <c r="U568" s="27"/>
      <c r="V568" s="28"/>
      <c r="W568" s="27"/>
      <c r="X568" s="27"/>
    </row>
    <row r="569" spans="1:24" s="65" customFormat="1">
      <c r="A569" s="125" t="s">
        <v>13</v>
      </c>
      <c r="B569" s="125"/>
      <c r="C569" s="125"/>
      <c r="D569" s="125"/>
      <c r="E569" s="59">
        <f t="shared" ref="E569:T569" si="264">SUM(E568:E568)</f>
        <v>52</v>
      </c>
      <c r="F569" s="60">
        <f t="shared" si="264"/>
        <v>33</v>
      </c>
      <c r="G569" s="61">
        <f t="shared" si="264"/>
        <v>63.46153846153846</v>
      </c>
      <c r="H569" s="60">
        <f t="shared" si="264"/>
        <v>19</v>
      </c>
      <c r="I569" s="61">
        <f t="shared" si="264"/>
        <v>36.53846153846154</v>
      </c>
      <c r="J569" s="60">
        <f t="shared" si="264"/>
        <v>0</v>
      </c>
      <c r="K569" s="62">
        <f t="shared" si="264"/>
        <v>0</v>
      </c>
      <c r="L569" s="59">
        <f t="shared" si="264"/>
        <v>83</v>
      </c>
      <c r="M569" s="60">
        <f t="shared" si="264"/>
        <v>30</v>
      </c>
      <c r="N569" s="61">
        <f t="shared" si="264"/>
        <v>38.46153846153846</v>
      </c>
      <c r="O569" s="60">
        <f t="shared" si="264"/>
        <v>28</v>
      </c>
      <c r="P569" s="60">
        <f t="shared" si="264"/>
        <v>20</v>
      </c>
      <c r="Q569" s="60">
        <f t="shared" si="264"/>
        <v>48</v>
      </c>
      <c r="R569" s="61">
        <f t="shared" si="264"/>
        <v>61.53846153846154</v>
      </c>
      <c r="S569" s="60">
        <f t="shared" si="264"/>
        <v>5</v>
      </c>
      <c r="T569" s="62">
        <f t="shared" si="264"/>
        <v>6.024096385542169</v>
      </c>
      <c r="U569" s="63"/>
      <c r="V569" s="64"/>
      <c r="W569" s="63"/>
      <c r="X569" s="63"/>
    </row>
    <row r="570" spans="1:24" s="72" customFormat="1" ht="15.75" thickBot="1">
      <c r="A570" s="126" t="s">
        <v>14</v>
      </c>
      <c r="B570" s="126"/>
      <c r="C570" s="126"/>
      <c r="D570" s="126"/>
      <c r="E570" s="66">
        <f>SUM(E569)</f>
        <v>52</v>
      </c>
      <c r="F570" s="67">
        <f>F569</f>
        <v>33</v>
      </c>
      <c r="G570" s="68">
        <f>IF(F570&gt;0,(F570*100/(E570-J570)),0)</f>
        <v>63.46153846153846</v>
      </c>
      <c r="H570" s="67">
        <f>H569</f>
        <v>19</v>
      </c>
      <c r="I570" s="69">
        <f>IF(H570&gt;0,(H570*100/(E570-J570)),0)</f>
        <v>36.53846153846154</v>
      </c>
      <c r="J570" s="100">
        <f>J569</f>
        <v>0</v>
      </c>
      <c r="K570" s="71">
        <f>IF(J570&gt;0,(J570*100/E570),0)</f>
        <v>0</v>
      </c>
      <c r="L570" s="66">
        <f>L569</f>
        <v>83</v>
      </c>
      <c r="M570" s="67">
        <f>M569</f>
        <v>30</v>
      </c>
      <c r="N570" s="68">
        <f>IF(M570&gt;0,(M570*100/(L570-S570)),0)</f>
        <v>38.46153846153846</v>
      </c>
      <c r="O570" s="67">
        <f>O569</f>
        <v>28</v>
      </c>
      <c r="P570" s="67">
        <f>P569</f>
        <v>20</v>
      </c>
      <c r="Q570" s="67">
        <f>Q569</f>
        <v>48</v>
      </c>
      <c r="R570" s="69">
        <f>IF(Q570&gt;0,(Q570*100/(L570-S570)),0)</f>
        <v>61.53846153846154</v>
      </c>
      <c r="S570" s="100">
        <f>S569</f>
        <v>5</v>
      </c>
      <c r="T570" s="71">
        <f>IF(S570&gt;0,(S570*100/L570),0)</f>
        <v>6.024096385542169</v>
      </c>
      <c r="V570" s="73"/>
    </row>
    <row r="573" spans="1:24" s="1" customFormat="1" ht="18.75">
      <c r="A573" s="137" t="s">
        <v>107</v>
      </c>
      <c r="B573" s="137"/>
      <c r="C573" s="137"/>
      <c r="D573" s="137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V573" s="2"/>
    </row>
    <row r="574" spans="1:24" s="1" customFormat="1" ht="18.75">
      <c r="A574" s="137" t="s">
        <v>103</v>
      </c>
      <c r="B574" s="137"/>
      <c r="C574" s="137"/>
      <c r="D574" s="137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V574" s="2"/>
    </row>
    <row r="575" spans="1:24" s="140" customFormat="1" ht="15.75" thickBot="1">
      <c r="A575" s="138"/>
      <c r="B575" s="139"/>
      <c r="C575" s="139"/>
      <c r="D575" s="139"/>
      <c r="E575" s="139"/>
      <c r="F575" s="139"/>
      <c r="G575" s="139"/>
      <c r="H575" s="139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  <c r="S575" s="139"/>
      <c r="T575" s="139"/>
      <c r="U575" s="139"/>
      <c r="V575" s="139"/>
      <c r="W575" s="139"/>
      <c r="X575" s="139"/>
    </row>
    <row r="576" spans="1:24">
      <c r="A576" s="123" t="s">
        <v>0</v>
      </c>
      <c r="B576" s="123"/>
      <c r="C576" s="141" t="s">
        <v>26</v>
      </c>
      <c r="D576" s="142"/>
      <c r="E576" s="147" t="s">
        <v>1</v>
      </c>
      <c r="F576" s="148"/>
      <c r="G576" s="148"/>
      <c r="H576" s="148"/>
      <c r="I576" s="148"/>
      <c r="J576" s="148"/>
      <c r="K576" s="149"/>
      <c r="L576" s="147" t="s">
        <v>2</v>
      </c>
      <c r="M576" s="148"/>
      <c r="N576" s="148"/>
      <c r="O576" s="148"/>
      <c r="P576" s="148"/>
      <c r="Q576" s="148"/>
      <c r="R576" s="148"/>
      <c r="S576" s="148"/>
      <c r="T576" s="149"/>
    </row>
    <row r="577" spans="1:24">
      <c r="A577" s="150" t="s">
        <v>3</v>
      </c>
      <c r="B577" s="150" t="s">
        <v>4</v>
      </c>
      <c r="C577" s="143"/>
      <c r="D577" s="144"/>
      <c r="E577" s="151" t="s">
        <v>5</v>
      </c>
      <c r="F577" s="153" t="s">
        <v>6</v>
      </c>
      <c r="G577" s="153"/>
      <c r="H577" s="154" t="s">
        <v>7</v>
      </c>
      <c r="I577" s="154"/>
      <c r="J577" s="155" t="s">
        <v>8</v>
      </c>
      <c r="K577" s="156"/>
      <c r="L577" s="151" t="s">
        <v>5</v>
      </c>
      <c r="M577" s="157" t="s">
        <v>6</v>
      </c>
      <c r="N577" s="158"/>
      <c r="O577" s="154" t="s">
        <v>7</v>
      </c>
      <c r="P577" s="154"/>
      <c r="Q577" s="154"/>
      <c r="R577" s="154"/>
      <c r="S577" s="159" t="s">
        <v>8</v>
      </c>
      <c r="T577" s="160"/>
    </row>
    <row r="578" spans="1:24">
      <c r="A578" s="150"/>
      <c r="B578" s="150"/>
      <c r="C578" s="143"/>
      <c r="D578" s="144"/>
      <c r="E578" s="151"/>
      <c r="F578" s="129" t="s">
        <v>9</v>
      </c>
      <c r="G578" s="131" t="s">
        <v>10</v>
      </c>
      <c r="H578" s="129" t="s">
        <v>9</v>
      </c>
      <c r="I578" s="133" t="s">
        <v>10</v>
      </c>
      <c r="J578" s="135" t="s">
        <v>5</v>
      </c>
      <c r="K578" s="127" t="s">
        <v>10</v>
      </c>
      <c r="L578" s="151"/>
      <c r="M578" s="129" t="s">
        <v>9</v>
      </c>
      <c r="N578" s="131" t="s">
        <v>10</v>
      </c>
      <c r="O578" s="123" t="s">
        <v>9</v>
      </c>
      <c r="P578" s="123"/>
      <c r="Q578" s="123"/>
      <c r="R578" s="133" t="s">
        <v>10</v>
      </c>
      <c r="S578" s="135" t="s">
        <v>5</v>
      </c>
      <c r="T578" s="161" t="s">
        <v>10</v>
      </c>
    </row>
    <row r="579" spans="1:24" ht="15.75" thickBot="1">
      <c r="A579" s="150"/>
      <c r="B579" s="150"/>
      <c r="C579" s="145"/>
      <c r="D579" s="146"/>
      <c r="E579" s="152"/>
      <c r="F579" s="130"/>
      <c r="G579" s="132"/>
      <c r="H579" s="130"/>
      <c r="I579" s="134"/>
      <c r="J579" s="136"/>
      <c r="K579" s="128"/>
      <c r="L579" s="152"/>
      <c r="M579" s="130"/>
      <c r="N579" s="132"/>
      <c r="O579" s="5" t="s">
        <v>11</v>
      </c>
      <c r="P579" s="6" t="s">
        <v>12</v>
      </c>
      <c r="Q579" s="6" t="s">
        <v>13</v>
      </c>
      <c r="R579" s="134"/>
      <c r="S579" s="136"/>
      <c r="T579" s="162"/>
    </row>
    <row r="580" spans="1:24">
      <c r="A580" s="123"/>
      <c r="B580" s="123"/>
      <c r="C580" s="123"/>
      <c r="D580" s="123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</row>
    <row r="581" spans="1:24">
      <c r="A581" s="102">
        <v>42552</v>
      </c>
      <c r="B581" s="102">
        <v>42735</v>
      </c>
      <c r="C581" s="25"/>
      <c r="D581" s="110" t="s">
        <v>15</v>
      </c>
      <c r="E581" s="18">
        <v>37</v>
      </c>
      <c r="F581" s="19">
        <v>26</v>
      </c>
      <c r="G581" s="56">
        <f t="shared" ref="G581" si="265">IF(F581&gt;0,(F581*100/(E581-J581)),0)</f>
        <v>70.270270270270274</v>
      </c>
      <c r="H581" s="19">
        <v>11</v>
      </c>
      <c r="I581" s="57">
        <f t="shared" ref="I581" si="266">IF(H581&gt;0,(H581*100/(E581-J581)),0)</f>
        <v>29.72972972972973</v>
      </c>
      <c r="J581" s="92">
        <v>0</v>
      </c>
      <c r="K581" s="58">
        <f t="shared" ref="K581" si="267">IF(J581&gt;0,(J581*100/(E581)),0)</f>
        <v>0</v>
      </c>
      <c r="L581" s="18">
        <v>50</v>
      </c>
      <c r="M581" s="19">
        <v>19</v>
      </c>
      <c r="N581" s="56">
        <f t="shared" ref="N581" si="268">IF(M581&gt;0,(M581*100/(L581-S581)),0)</f>
        <v>38</v>
      </c>
      <c r="O581" s="19">
        <v>12</v>
      </c>
      <c r="P581" s="19">
        <v>19</v>
      </c>
      <c r="Q581" s="19">
        <v>31</v>
      </c>
      <c r="R581" s="57">
        <f t="shared" ref="R581" si="269">IF(Q581&gt;0,(Q581*100/(L581-S581)),0)</f>
        <v>62</v>
      </c>
      <c r="S581" s="101">
        <v>0</v>
      </c>
      <c r="T581" s="58">
        <f t="shared" ref="T581" si="270">IF(S581&gt;0,(S581*100/(L581)),0)</f>
        <v>0</v>
      </c>
      <c r="U581" s="27"/>
      <c r="V581" s="28"/>
      <c r="W581" s="27"/>
      <c r="X581" s="27"/>
    </row>
    <row r="582" spans="1:24" s="65" customFormat="1">
      <c r="A582" s="125" t="s">
        <v>13</v>
      </c>
      <c r="B582" s="125"/>
      <c r="C582" s="125"/>
      <c r="D582" s="125"/>
      <c r="E582" s="59">
        <f t="shared" ref="E582:T582" si="271">SUM(E581:E581)</f>
        <v>37</v>
      </c>
      <c r="F582" s="60">
        <f t="shared" si="271"/>
        <v>26</v>
      </c>
      <c r="G582" s="61">
        <f t="shared" si="271"/>
        <v>70.270270270270274</v>
      </c>
      <c r="H582" s="60">
        <f t="shared" si="271"/>
        <v>11</v>
      </c>
      <c r="I582" s="61">
        <f t="shared" si="271"/>
        <v>29.72972972972973</v>
      </c>
      <c r="J582" s="60">
        <f t="shared" si="271"/>
        <v>0</v>
      </c>
      <c r="K582" s="62">
        <f t="shared" si="271"/>
        <v>0</v>
      </c>
      <c r="L582" s="59">
        <f t="shared" si="271"/>
        <v>50</v>
      </c>
      <c r="M582" s="60">
        <f t="shared" si="271"/>
        <v>19</v>
      </c>
      <c r="N582" s="61">
        <f t="shared" si="271"/>
        <v>38</v>
      </c>
      <c r="O582" s="60">
        <f t="shared" si="271"/>
        <v>12</v>
      </c>
      <c r="P582" s="60">
        <f t="shared" si="271"/>
        <v>19</v>
      </c>
      <c r="Q582" s="60">
        <f t="shared" si="271"/>
        <v>31</v>
      </c>
      <c r="R582" s="61">
        <f t="shared" si="271"/>
        <v>62</v>
      </c>
      <c r="S582" s="60">
        <f t="shared" si="271"/>
        <v>0</v>
      </c>
      <c r="T582" s="62">
        <f t="shared" si="271"/>
        <v>0</v>
      </c>
      <c r="U582" s="63"/>
      <c r="V582" s="64"/>
      <c r="W582" s="63"/>
      <c r="X582" s="63"/>
    </row>
    <row r="583" spans="1:24" s="72" customFormat="1" ht="15.75" thickBot="1">
      <c r="A583" s="126" t="s">
        <v>14</v>
      </c>
      <c r="B583" s="126"/>
      <c r="C583" s="126"/>
      <c r="D583" s="126"/>
      <c r="E583" s="66">
        <f>SUM(E582)</f>
        <v>37</v>
      </c>
      <c r="F583" s="67">
        <f>F582</f>
        <v>26</v>
      </c>
      <c r="G583" s="68">
        <f>IF(F583&gt;0,(F583*100/(E583-J583)),0)</f>
        <v>70.270270270270274</v>
      </c>
      <c r="H583" s="67">
        <f>H582</f>
        <v>11</v>
      </c>
      <c r="I583" s="69">
        <f>IF(H583&gt;0,(H583*100/(E583-J583)),0)</f>
        <v>29.72972972972973</v>
      </c>
      <c r="J583" s="100">
        <f>J582</f>
        <v>0</v>
      </c>
      <c r="K583" s="71">
        <f>IF(J583&gt;0,(J583*100/E583),0)</f>
        <v>0</v>
      </c>
      <c r="L583" s="66">
        <f>L582</f>
        <v>50</v>
      </c>
      <c r="M583" s="67">
        <f>M582</f>
        <v>19</v>
      </c>
      <c r="N583" s="68">
        <f>IF(M583&gt;0,(M583*100/(L583-S583)),0)</f>
        <v>38</v>
      </c>
      <c r="O583" s="67">
        <f>O582</f>
        <v>12</v>
      </c>
      <c r="P583" s="67">
        <f>P582</f>
        <v>19</v>
      </c>
      <c r="Q583" s="67">
        <f>Q582</f>
        <v>31</v>
      </c>
      <c r="R583" s="69">
        <f>IF(Q583&gt;0,(Q583*100/(L583-S583)),0)</f>
        <v>62</v>
      </c>
      <c r="S583" s="100">
        <f>S582</f>
        <v>0</v>
      </c>
      <c r="T583" s="71">
        <f>IF(S583&gt;0,(S583*100/L583),0)</f>
        <v>0</v>
      </c>
      <c r="V583" s="73"/>
    </row>
    <row r="586" spans="1:24" s="1" customFormat="1" ht="18.75">
      <c r="A586" s="137" t="s">
        <v>108</v>
      </c>
      <c r="B586" s="137"/>
      <c r="C586" s="137"/>
      <c r="D586" s="137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V586" s="2"/>
    </row>
    <row r="587" spans="1:24" s="1" customFormat="1" ht="18.75">
      <c r="A587" s="137" t="s">
        <v>105</v>
      </c>
      <c r="B587" s="137"/>
      <c r="C587" s="137"/>
      <c r="D587" s="137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V587" s="2"/>
    </row>
    <row r="588" spans="1:24" s="140" customFormat="1" ht="15.75" thickBot="1">
      <c r="A588" s="138"/>
      <c r="B588" s="139"/>
      <c r="C588" s="139"/>
      <c r="D588" s="139"/>
      <c r="E588" s="139"/>
      <c r="F588" s="139"/>
      <c r="G588" s="139"/>
      <c r="H588" s="139"/>
      <c r="I588" s="139"/>
      <c r="J588" s="139"/>
      <c r="K588" s="139"/>
      <c r="L588" s="139"/>
      <c r="M588" s="139"/>
      <c r="N588" s="139"/>
      <c r="O588" s="139"/>
      <c r="P588" s="139"/>
      <c r="Q588" s="139"/>
      <c r="R588" s="139"/>
      <c r="S588" s="139"/>
      <c r="T588" s="139"/>
      <c r="U588" s="139"/>
      <c r="V588" s="139"/>
      <c r="W588" s="139"/>
      <c r="X588" s="139"/>
    </row>
    <row r="589" spans="1:24">
      <c r="A589" s="123" t="s">
        <v>0</v>
      </c>
      <c r="B589" s="123"/>
      <c r="C589" s="141" t="s">
        <v>26</v>
      </c>
      <c r="D589" s="142"/>
      <c r="E589" s="147" t="s">
        <v>1</v>
      </c>
      <c r="F589" s="148"/>
      <c r="G589" s="148"/>
      <c r="H589" s="148"/>
      <c r="I589" s="148"/>
      <c r="J589" s="148"/>
      <c r="K589" s="149"/>
      <c r="L589" s="147" t="s">
        <v>2</v>
      </c>
      <c r="M589" s="148"/>
      <c r="N589" s="148"/>
      <c r="O589" s="148"/>
      <c r="P589" s="148"/>
      <c r="Q589" s="148"/>
      <c r="R589" s="148"/>
      <c r="S589" s="148"/>
      <c r="T589" s="149"/>
    </row>
    <row r="590" spans="1:24">
      <c r="A590" s="150" t="s">
        <v>3</v>
      </c>
      <c r="B590" s="150" t="s">
        <v>4</v>
      </c>
      <c r="C590" s="143"/>
      <c r="D590" s="144"/>
      <c r="E590" s="151" t="s">
        <v>5</v>
      </c>
      <c r="F590" s="153" t="s">
        <v>6</v>
      </c>
      <c r="G590" s="153"/>
      <c r="H590" s="154" t="s">
        <v>7</v>
      </c>
      <c r="I590" s="154"/>
      <c r="J590" s="155" t="s">
        <v>8</v>
      </c>
      <c r="K590" s="156"/>
      <c r="L590" s="151" t="s">
        <v>5</v>
      </c>
      <c r="M590" s="157" t="s">
        <v>6</v>
      </c>
      <c r="N590" s="158"/>
      <c r="O590" s="154" t="s">
        <v>7</v>
      </c>
      <c r="P590" s="154"/>
      <c r="Q590" s="154"/>
      <c r="R590" s="154"/>
      <c r="S590" s="159" t="s">
        <v>8</v>
      </c>
      <c r="T590" s="160"/>
    </row>
    <row r="591" spans="1:24">
      <c r="A591" s="150"/>
      <c r="B591" s="150"/>
      <c r="C591" s="143"/>
      <c r="D591" s="144"/>
      <c r="E591" s="151"/>
      <c r="F591" s="129" t="s">
        <v>9</v>
      </c>
      <c r="G591" s="131" t="s">
        <v>10</v>
      </c>
      <c r="H591" s="129" t="s">
        <v>9</v>
      </c>
      <c r="I591" s="133" t="s">
        <v>10</v>
      </c>
      <c r="J591" s="135" t="s">
        <v>5</v>
      </c>
      <c r="K591" s="127" t="s">
        <v>10</v>
      </c>
      <c r="L591" s="151"/>
      <c r="M591" s="129" t="s">
        <v>9</v>
      </c>
      <c r="N591" s="131" t="s">
        <v>10</v>
      </c>
      <c r="O591" s="123" t="s">
        <v>9</v>
      </c>
      <c r="P591" s="123"/>
      <c r="Q591" s="123"/>
      <c r="R591" s="133" t="s">
        <v>10</v>
      </c>
      <c r="S591" s="135" t="s">
        <v>5</v>
      </c>
      <c r="T591" s="161" t="s">
        <v>10</v>
      </c>
    </row>
    <row r="592" spans="1:24" ht="15.75" thickBot="1">
      <c r="A592" s="150"/>
      <c r="B592" s="150"/>
      <c r="C592" s="145"/>
      <c r="D592" s="146"/>
      <c r="E592" s="152"/>
      <c r="F592" s="130"/>
      <c r="G592" s="132"/>
      <c r="H592" s="130"/>
      <c r="I592" s="134"/>
      <c r="J592" s="136"/>
      <c r="K592" s="128"/>
      <c r="L592" s="152"/>
      <c r="M592" s="130"/>
      <c r="N592" s="132"/>
      <c r="O592" s="5" t="s">
        <v>11</v>
      </c>
      <c r="P592" s="6" t="s">
        <v>12</v>
      </c>
      <c r="Q592" s="6" t="s">
        <v>13</v>
      </c>
      <c r="R592" s="134"/>
      <c r="S592" s="136"/>
      <c r="T592" s="162"/>
    </row>
    <row r="593" spans="1:24">
      <c r="A593" s="123"/>
      <c r="B593" s="123"/>
      <c r="C593" s="123"/>
      <c r="D593" s="123"/>
      <c r="E593" s="124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  <c r="T593" s="124"/>
    </row>
    <row r="594" spans="1:24">
      <c r="A594" s="102">
        <v>42552</v>
      </c>
      <c r="B594" s="102">
        <v>42735</v>
      </c>
      <c r="C594" s="25"/>
      <c r="D594" s="110" t="s">
        <v>15</v>
      </c>
      <c r="E594" s="18">
        <v>18</v>
      </c>
      <c r="F594" s="19">
        <v>12</v>
      </c>
      <c r="G594" s="56">
        <f t="shared" ref="G594" si="272">IF(F594&gt;0,(F594*100/(E594-J594)),0)</f>
        <v>70.588235294117652</v>
      </c>
      <c r="H594" s="19">
        <v>5</v>
      </c>
      <c r="I594" s="57">
        <f t="shared" ref="I594" si="273">IF(H594&gt;0,(H594*100/(E594-J594)),0)</f>
        <v>29.411764705882351</v>
      </c>
      <c r="J594" s="92">
        <v>1</v>
      </c>
      <c r="K594" s="58">
        <f t="shared" ref="K594" si="274">IF(J594&gt;0,(J594*100/(E594)),0)</f>
        <v>5.5555555555555554</v>
      </c>
      <c r="L594" s="18">
        <v>42</v>
      </c>
      <c r="M594" s="19">
        <v>13</v>
      </c>
      <c r="N594" s="56">
        <f t="shared" ref="N594" si="275">IF(M594&gt;0,(M594*100/(L594-S594)),0)</f>
        <v>32.5</v>
      </c>
      <c r="O594" s="19">
        <v>13</v>
      </c>
      <c r="P594" s="19">
        <v>14</v>
      </c>
      <c r="Q594" s="19">
        <v>27</v>
      </c>
      <c r="R594" s="57">
        <f t="shared" ref="R594" si="276">IF(Q594&gt;0,(Q594*100/(L594-S594)),0)</f>
        <v>67.5</v>
      </c>
      <c r="S594" s="101">
        <v>2</v>
      </c>
      <c r="T594" s="58">
        <f t="shared" ref="T594" si="277">IF(S594&gt;0,(S594*100/(L594)),0)</f>
        <v>4.7619047619047619</v>
      </c>
      <c r="U594" s="27"/>
      <c r="V594" s="28"/>
      <c r="W594" s="27"/>
      <c r="X594" s="27"/>
    </row>
    <row r="595" spans="1:24" s="65" customFormat="1">
      <c r="A595" s="125" t="s">
        <v>13</v>
      </c>
      <c r="B595" s="125"/>
      <c r="C595" s="125"/>
      <c r="D595" s="125"/>
      <c r="E595" s="59">
        <f t="shared" ref="E595:T595" si="278">SUM(E594:E594)</f>
        <v>18</v>
      </c>
      <c r="F595" s="60">
        <f t="shared" si="278"/>
        <v>12</v>
      </c>
      <c r="G595" s="61">
        <f t="shared" si="278"/>
        <v>70.588235294117652</v>
      </c>
      <c r="H595" s="60">
        <f t="shared" si="278"/>
        <v>5</v>
      </c>
      <c r="I595" s="61">
        <f t="shared" si="278"/>
        <v>29.411764705882351</v>
      </c>
      <c r="J595" s="60">
        <f t="shared" si="278"/>
        <v>1</v>
      </c>
      <c r="K595" s="62">
        <f t="shared" si="278"/>
        <v>5.5555555555555554</v>
      </c>
      <c r="L595" s="59">
        <f t="shared" si="278"/>
        <v>42</v>
      </c>
      <c r="M595" s="60">
        <f t="shared" si="278"/>
        <v>13</v>
      </c>
      <c r="N595" s="61">
        <f t="shared" si="278"/>
        <v>32.5</v>
      </c>
      <c r="O595" s="60">
        <f t="shared" si="278"/>
        <v>13</v>
      </c>
      <c r="P595" s="60">
        <f t="shared" si="278"/>
        <v>14</v>
      </c>
      <c r="Q595" s="60">
        <f t="shared" si="278"/>
        <v>27</v>
      </c>
      <c r="R595" s="61">
        <f t="shared" si="278"/>
        <v>67.5</v>
      </c>
      <c r="S595" s="60">
        <f t="shared" si="278"/>
        <v>2</v>
      </c>
      <c r="T595" s="62">
        <f t="shared" si="278"/>
        <v>4.7619047619047619</v>
      </c>
      <c r="U595" s="63"/>
      <c r="V595" s="64"/>
      <c r="W595" s="63"/>
      <c r="X595" s="63"/>
    </row>
    <row r="596" spans="1:24" s="72" customFormat="1" ht="15.75" thickBot="1">
      <c r="A596" s="126" t="s">
        <v>14</v>
      </c>
      <c r="B596" s="126"/>
      <c r="C596" s="126"/>
      <c r="D596" s="126"/>
      <c r="E596" s="66">
        <f>SUM(E595)</f>
        <v>18</v>
      </c>
      <c r="F596" s="67">
        <f>F595</f>
        <v>12</v>
      </c>
      <c r="G596" s="68">
        <f>IF(F596&gt;0,(F596*100/(E596-J596)),0)</f>
        <v>70.588235294117652</v>
      </c>
      <c r="H596" s="67">
        <f>H595</f>
        <v>5</v>
      </c>
      <c r="I596" s="69">
        <f>IF(H596&gt;0,(H596*100/(E596-J596)),0)</f>
        <v>29.411764705882351</v>
      </c>
      <c r="J596" s="100">
        <f>J595</f>
        <v>1</v>
      </c>
      <c r="K596" s="71">
        <f>IF(J596&gt;0,(J596*100/E596),0)</f>
        <v>5.5555555555555554</v>
      </c>
      <c r="L596" s="66">
        <f>L595</f>
        <v>42</v>
      </c>
      <c r="M596" s="67">
        <f>M595</f>
        <v>13</v>
      </c>
      <c r="N596" s="68">
        <f>IF(M596&gt;0,(M596*100/(L596-S596)),0)</f>
        <v>32.5</v>
      </c>
      <c r="O596" s="67">
        <f>O595</f>
        <v>13</v>
      </c>
      <c r="P596" s="67">
        <f>P595</f>
        <v>14</v>
      </c>
      <c r="Q596" s="67">
        <f>Q595</f>
        <v>27</v>
      </c>
      <c r="R596" s="69">
        <f>IF(Q596&gt;0,(Q596*100/(L596-S596)),0)</f>
        <v>67.5</v>
      </c>
      <c r="S596" s="100">
        <f>S595</f>
        <v>2</v>
      </c>
      <c r="T596" s="71">
        <f>IF(S596&gt;0,(S596*100/L596),0)</f>
        <v>4.7619047619047619</v>
      </c>
      <c r="V596" s="73"/>
    </row>
    <row r="599" spans="1:24" s="1" customFormat="1" ht="18.75">
      <c r="A599" s="137" t="s">
        <v>109</v>
      </c>
      <c r="B599" s="137"/>
      <c r="C599" s="137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V599" s="2"/>
    </row>
    <row r="600" spans="1:24" s="1" customFormat="1" ht="18.75">
      <c r="A600" s="137" t="s">
        <v>110</v>
      </c>
      <c r="B600" s="137"/>
      <c r="C600" s="137"/>
      <c r="D600" s="137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V600" s="2"/>
    </row>
    <row r="601" spans="1:24" s="140" customFormat="1" ht="15.75" thickBot="1">
      <c r="A601" s="138"/>
      <c r="B601" s="139"/>
      <c r="C601" s="139"/>
      <c r="D601" s="139"/>
      <c r="E601" s="139"/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  <c r="P601" s="139"/>
      <c r="Q601" s="139"/>
      <c r="R601" s="139"/>
      <c r="S601" s="139"/>
      <c r="T601" s="139"/>
      <c r="U601" s="139"/>
      <c r="V601" s="139"/>
      <c r="W601" s="139"/>
      <c r="X601" s="139"/>
    </row>
    <row r="602" spans="1:24">
      <c r="A602" s="123" t="s">
        <v>0</v>
      </c>
      <c r="B602" s="123"/>
      <c r="C602" s="141" t="s">
        <v>26</v>
      </c>
      <c r="D602" s="142"/>
      <c r="E602" s="147" t="s">
        <v>1</v>
      </c>
      <c r="F602" s="148"/>
      <c r="G602" s="148"/>
      <c r="H602" s="148"/>
      <c r="I602" s="148"/>
      <c r="J602" s="148"/>
      <c r="K602" s="149"/>
      <c r="L602" s="147" t="s">
        <v>2</v>
      </c>
      <c r="M602" s="148"/>
      <c r="N602" s="148"/>
      <c r="O602" s="148"/>
      <c r="P602" s="148"/>
      <c r="Q602" s="148"/>
      <c r="R602" s="148"/>
      <c r="S602" s="148"/>
      <c r="T602" s="149"/>
    </row>
    <row r="603" spans="1:24">
      <c r="A603" s="150" t="s">
        <v>3</v>
      </c>
      <c r="B603" s="150" t="s">
        <v>4</v>
      </c>
      <c r="C603" s="143"/>
      <c r="D603" s="144"/>
      <c r="E603" s="151" t="s">
        <v>5</v>
      </c>
      <c r="F603" s="153" t="s">
        <v>6</v>
      </c>
      <c r="G603" s="153"/>
      <c r="H603" s="154" t="s">
        <v>7</v>
      </c>
      <c r="I603" s="154"/>
      <c r="J603" s="155" t="s">
        <v>8</v>
      </c>
      <c r="K603" s="156"/>
      <c r="L603" s="151" t="s">
        <v>5</v>
      </c>
      <c r="M603" s="157" t="s">
        <v>6</v>
      </c>
      <c r="N603" s="158"/>
      <c r="O603" s="154" t="s">
        <v>7</v>
      </c>
      <c r="P603" s="154"/>
      <c r="Q603" s="154"/>
      <c r="R603" s="154"/>
      <c r="S603" s="159" t="s">
        <v>8</v>
      </c>
      <c r="T603" s="160"/>
    </row>
    <row r="604" spans="1:24">
      <c r="A604" s="150"/>
      <c r="B604" s="150"/>
      <c r="C604" s="143"/>
      <c r="D604" s="144"/>
      <c r="E604" s="151"/>
      <c r="F604" s="129" t="s">
        <v>9</v>
      </c>
      <c r="G604" s="131" t="s">
        <v>10</v>
      </c>
      <c r="H604" s="129" t="s">
        <v>9</v>
      </c>
      <c r="I604" s="133" t="s">
        <v>10</v>
      </c>
      <c r="J604" s="135" t="s">
        <v>5</v>
      </c>
      <c r="K604" s="127" t="s">
        <v>10</v>
      </c>
      <c r="L604" s="151"/>
      <c r="M604" s="129" t="s">
        <v>9</v>
      </c>
      <c r="N604" s="131" t="s">
        <v>10</v>
      </c>
      <c r="O604" s="123" t="s">
        <v>9</v>
      </c>
      <c r="P604" s="123"/>
      <c r="Q604" s="123"/>
      <c r="R604" s="133" t="s">
        <v>10</v>
      </c>
      <c r="S604" s="135" t="s">
        <v>5</v>
      </c>
      <c r="T604" s="161" t="s">
        <v>10</v>
      </c>
    </row>
    <row r="605" spans="1:24" ht="15.75" thickBot="1">
      <c r="A605" s="150"/>
      <c r="B605" s="150"/>
      <c r="C605" s="145"/>
      <c r="D605" s="146"/>
      <c r="E605" s="152"/>
      <c r="F605" s="130"/>
      <c r="G605" s="132"/>
      <c r="H605" s="130"/>
      <c r="I605" s="134"/>
      <c r="J605" s="136"/>
      <c r="K605" s="128"/>
      <c r="L605" s="152"/>
      <c r="M605" s="130"/>
      <c r="N605" s="132"/>
      <c r="O605" s="5" t="s">
        <v>11</v>
      </c>
      <c r="P605" s="6" t="s">
        <v>12</v>
      </c>
      <c r="Q605" s="6" t="s">
        <v>13</v>
      </c>
      <c r="R605" s="134"/>
      <c r="S605" s="136"/>
      <c r="T605" s="162"/>
    </row>
    <row r="606" spans="1:24" ht="15.75" thickBot="1">
      <c r="A606" s="123"/>
      <c r="B606" s="123"/>
      <c r="C606" s="123"/>
      <c r="D606" s="123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</row>
    <row r="607" spans="1:24" s="16" customFormat="1" ht="14.25" customHeight="1">
      <c r="A607" s="102">
        <v>42552</v>
      </c>
      <c r="B607" s="102">
        <v>42735</v>
      </c>
      <c r="C607" s="7"/>
      <c r="D607" s="110" t="s">
        <v>15</v>
      </c>
      <c r="E607" s="9">
        <v>37</v>
      </c>
      <c r="F607" s="10">
        <v>33</v>
      </c>
      <c r="G607" s="53">
        <f>IF(F607&gt;0,(F607*100/(E607-J607)),0)</f>
        <v>89.189189189189193</v>
      </c>
      <c r="H607" s="10">
        <v>4</v>
      </c>
      <c r="I607" s="54">
        <f>IF(H607&gt;0,(H607*100/(E607-J607)),0)</f>
        <v>10.810810810810811</v>
      </c>
      <c r="J607" s="91">
        <v>0</v>
      </c>
      <c r="K607" s="55">
        <f>IF(J607&gt;0,(J607*100/(E607)),0)</f>
        <v>0</v>
      </c>
      <c r="L607" s="9">
        <v>95</v>
      </c>
      <c r="M607" s="10">
        <v>27</v>
      </c>
      <c r="N607" s="53">
        <f>IF(M607&gt;0,(M607*100/(L607-S607)),0)</f>
        <v>28.421052631578949</v>
      </c>
      <c r="O607" s="10">
        <v>27</v>
      </c>
      <c r="P607" s="10">
        <v>41</v>
      </c>
      <c r="Q607" s="10">
        <v>68</v>
      </c>
      <c r="R607" s="54">
        <f>IF(Q607&gt;0,(Q607*100/(L607-S607)),0)</f>
        <v>71.578947368421055</v>
      </c>
      <c r="S607" s="103">
        <v>0</v>
      </c>
      <c r="T607" s="55">
        <f>IF(S607&gt;0,(S607*100/(L607)),0)</f>
        <v>0</v>
      </c>
      <c r="V607" s="17"/>
    </row>
    <row r="608" spans="1:24" s="65" customFormat="1">
      <c r="A608" s="125" t="s">
        <v>13</v>
      </c>
      <c r="B608" s="125"/>
      <c r="C608" s="125"/>
      <c r="D608" s="125"/>
      <c r="E608" s="59">
        <f t="shared" ref="E608:T608" si="279">SUM(E607:E607)</f>
        <v>37</v>
      </c>
      <c r="F608" s="60">
        <f t="shared" si="279"/>
        <v>33</v>
      </c>
      <c r="G608" s="61">
        <f t="shared" si="279"/>
        <v>89.189189189189193</v>
      </c>
      <c r="H608" s="60">
        <f t="shared" si="279"/>
        <v>4</v>
      </c>
      <c r="I608" s="61">
        <f t="shared" si="279"/>
        <v>10.810810810810811</v>
      </c>
      <c r="J608" s="60">
        <f t="shared" si="279"/>
        <v>0</v>
      </c>
      <c r="K608" s="62">
        <f t="shared" si="279"/>
        <v>0</v>
      </c>
      <c r="L608" s="59">
        <f t="shared" si="279"/>
        <v>95</v>
      </c>
      <c r="M608" s="60">
        <f t="shared" si="279"/>
        <v>27</v>
      </c>
      <c r="N608" s="61">
        <f t="shared" si="279"/>
        <v>28.421052631578949</v>
      </c>
      <c r="O608" s="60">
        <f t="shared" si="279"/>
        <v>27</v>
      </c>
      <c r="P608" s="60">
        <f t="shared" si="279"/>
        <v>41</v>
      </c>
      <c r="Q608" s="60">
        <f t="shared" si="279"/>
        <v>68</v>
      </c>
      <c r="R608" s="61">
        <f t="shared" si="279"/>
        <v>71.578947368421055</v>
      </c>
      <c r="S608" s="60">
        <f t="shared" si="279"/>
        <v>0</v>
      </c>
      <c r="T608" s="62">
        <f t="shared" si="279"/>
        <v>0</v>
      </c>
      <c r="U608" s="63"/>
      <c r="V608" s="64"/>
      <c r="W608" s="63"/>
      <c r="X608" s="63"/>
    </row>
    <row r="609" spans="1:24" s="72" customFormat="1" ht="15.75" thickBot="1">
      <c r="A609" s="126" t="s">
        <v>14</v>
      </c>
      <c r="B609" s="126"/>
      <c r="C609" s="126"/>
      <c r="D609" s="126"/>
      <c r="E609" s="66">
        <f>SUM(E608)</f>
        <v>37</v>
      </c>
      <c r="F609" s="67">
        <f>F608</f>
        <v>33</v>
      </c>
      <c r="G609" s="68">
        <f>IF(F609&gt;0,(F609*100/(E609-J609)),0)</f>
        <v>89.189189189189193</v>
      </c>
      <c r="H609" s="67">
        <f>H608</f>
        <v>4</v>
      </c>
      <c r="I609" s="69">
        <f>IF(H609&gt;0,(H609*100/(E609-J609)),0)</f>
        <v>10.810810810810811</v>
      </c>
      <c r="J609" s="100">
        <f>J608</f>
        <v>0</v>
      </c>
      <c r="K609" s="71">
        <f>IF(J609&gt;0,(J609*100/E609),0)</f>
        <v>0</v>
      </c>
      <c r="L609" s="66">
        <f>L608</f>
        <v>95</v>
      </c>
      <c r="M609" s="67">
        <f>M608</f>
        <v>27</v>
      </c>
      <c r="N609" s="68">
        <f>IF(M609&gt;0,(M609*100/(L609-S609)),0)</f>
        <v>28.421052631578949</v>
      </c>
      <c r="O609" s="67">
        <f>O608</f>
        <v>27</v>
      </c>
      <c r="P609" s="67">
        <f>P608</f>
        <v>41</v>
      </c>
      <c r="Q609" s="67">
        <f>Q608</f>
        <v>68</v>
      </c>
      <c r="R609" s="69">
        <f>IF(Q609&gt;0,(Q609*100/(L609-S609)),0)</f>
        <v>71.578947368421055</v>
      </c>
      <c r="S609" s="100">
        <f>S608</f>
        <v>0</v>
      </c>
      <c r="T609" s="71">
        <f>IF(S609&gt;0,(S609*100/L609),0)</f>
        <v>0</v>
      </c>
      <c r="V609" s="73"/>
    </row>
    <row r="612" spans="1:24" s="1" customFormat="1" ht="18.75">
      <c r="A612" s="137" t="s">
        <v>111</v>
      </c>
      <c r="B612" s="137"/>
      <c r="C612" s="137"/>
      <c r="D612" s="137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V612" s="2"/>
    </row>
    <row r="613" spans="1:24" s="1" customFormat="1" ht="18.75">
      <c r="A613" s="137" t="s">
        <v>112</v>
      </c>
      <c r="B613" s="137"/>
      <c r="C613" s="137"/>
      <c r="D613" s="137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V613" s="2"/>
    </row>
    <row r="614" spans="1:24" s="140" customFormat="1" ht="15.75" thickBot="1">
      <c r="A614" s="138"/>
      <c r="B614" s="139"/>
      <c r="C614" s="139"/>
      <c r="D614" s="139"/>
      <c r="E614" s="139"/>
      <c r="F614" s="139"/>
      <c r="G614" s="139"/>
      <c r="H614" s="139"/>
      <c r="I614" s="139"/>
      <c r="J614" s="139"/>
      <c r="K614" s="139"/>
      <c r="L614" s="139"/>
      <c r="M614" s="139"/>
      <c r="N614" s="139"/>
      <c r="O614" s="139"/>
      <c r="P614" s="139"/>
      <c r="Q614" s="139"/>
      <c r="R614" s="139"/>
      <c r="S614" s="139"/>
      <c r="T614" s="139"/>
      <c r="U614" s="139"/>
      <c r="V614" s="139"/>
      <c r="W614" s="139"/>
      <c r="X614" s="139"/>
    </row>
    <row r="615" spans="1:24">
      <c r="A615" s="123" t="s">
        <v>0</v>
      </c>
      <c r="B615" s="123"/>
      <c r="C615" s="141" t="s">
        <v>26</v>
      </c>
      <c r="D615" s="142"/>
      <c r="E615" s="147" t="s">
        <v>1</v>
      </c>
      <c r="F615" s="148"/>
      <c r="G615" s="148"/>
      <c r="H615" s="148"/>
      <c r="I615" s="148"/>
      <c r="J615" s="148"/>
      <c r="K615" s="149"/>
      <c r="L615" s="147" t="s">
        <v>2</v>
      </c>
      <c r="M615" s="148"/>
      <c r="N615" s="148"/>
      <c r="O615" s="148"/>
      <c r="P615" s="148"/>
      <c r="Q615" s="148"/>
      <c r="R615" s="148"/>
      <c r="S615" s="148"/>
      <c r="T615" s="149"/>
    </row>
    <row r="616" spans="1:24">
      <c r="A616" s="150" t="s">
        <v>3</v>
      </c>
      <c r="B616" s="150" t="s">
        <v>4</v>
      </c>
      <c r="C616" s="143"/>
      <c r="D616" s="144"/>
      <c r="E616" s="151" t="s">
        <v>5</v>
      </c>
      <c r="F616" s="153" t="s">
        <v>6</v>
      </c>
      <c r="G616" s="153"/>
      <c r="H616" s="154" t="s">
        <v>7</v>
      </c>
      <c r="I616" s="154"/>
      <c r="J616" s="155" t="s">
        <v>8</v>
      </c>
      <c r="K616" s="156"/>
      <c r="L616" s="151" t="s">
        <v>5</v>
      </c>
      <c r="M616" s="157" t="s">
        <v>6</v>
      </c>
      <c r="N616" s="158"/>
      <c r="O616" s="154" t="s">
        <v>7</v>
      </c>
      <c r="P616" s="154"/>
      <c r="Q616" s="154"/>
      <c r="R616" s="154"/>
      <c r="S616" s="159" t="s">
        <v>8</v>
      </c>
      <c r="T616" s="160"/>
    </row>
    <row r="617" spans="1:24">
      <c r="A617" s="150"/>
      <c r="B617" s="150"/>
      <c r="C617" s="143"/>
      <c r="D617" s="144"/>
      <c r="E617" s="151"/>
      <c r="F617" s="129" t="s">
        <v>9</v>
      </c>
      <c r="G617" s="131" t="s">
        <v>10</v>
      </c>
      <c r="H617" s="129" t="s">
        <v>9</v>
      </c>
      <c r="I617" s="133" t="s">
        <v>10</v>
      </c>
      <c r="J617" s="135" t="s">
        <v>5</v>
      </c>
      <c r="K617" s="127" t="s">
        <v>10</v>
      </c>
      <c r="L617" s="151"/>
      <c r="M617" s="129" t="s">
        <v>9</v>
      </c>
      <c r="N617" s="131" t="s">
        <v>10</v>
      </c>
      <c r="O617" s="123" t="s">
        <v>9</v>
      </c>
      <c r="P617" s="123"/>
      <c r="Q617" s="123"/>
      <c r="R617" s="133" t="s">
        <v>10</v>
      </c>
      <c r="S617" s="135" t="s">
        <v>5</v>
      </c>
      <c r="T617" s="161" t="s">
        <v>10</v>
      </c>
    </row>
    <row r="618" spans="1:24" ht="15.75" thickBot="1">
      <c r="A618" s="150"/>
      <c r="B618" s="150"/>
      <c r="C618" s="145"/>
      <c r="D618" s="146"/>
      <c r="E618" s="152"/>
      <c r="F618" s="130"/>
      <c r="G618" s="132"/>
      <c r="H618" s="130"/>
      <c r="I618" s="134"/>
      <c r="J618" s="136"/>
      <c r="K618" s="128"/>
      <c r="L618" s="152"/>
      <c r="M618" s="130"/>
      <c r="N618" s="132"/>
      <c r="O618" s="5" t="s">
        <v>11</v>
      </c>
      <c r="P618" s="6" t="s">
        <v>12</v>
      </c>
      <c r="Q618" s="6" t="s">
        <v>13</v>
      </c>
      <c r="R618" s="134"/>
      <c r="S618" s="136"/>
      <c r="T618" s="162"/>
    </row>
    <row r="619" spans="1:24">
      <c r="A619" s="123"/>
      <c r="B619" s="123"/>
      <c r="C619" s="123"/>
      <c r="D619" s="123"/>
      <c r="E619" s="124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  <c r="S619" s="124"/>
      <c r="T619" s="124"/>
    </row>
    <row r="620" spans="1:24">
      <c r="A620" s="102">
        <v>42552</v>
      </c>
      <c r="B620" s="102">
        <v>42735</v>
      </c>
      <c r="C620" s="25"/>
      <c r="D620" s="110" t="s">
        <v>15</v>
      </c>
      <c r="E620" s="18">
        <v>29</v>
      </c>
      <c r="F620" s="19">
        <v>19</v>
      </c>
      <c r="G620" s="56">
        <f t="shared" ref="G620" si="280">IF(F620&gt;0,(F620*100/(E620-J620)),0)</f>
        <v>65.517241379310349</v>
      </c>
      <c r="H620" s="19">
        <v>10</v>
      </c>
      <c r="I620" s="57">
        <f t="shared" ref="I620" si="281">IF(H620&gt;0,(H620*100/(E620-J620)),0)</f>
        <v>34.482758620689658</v>
      </c>
      <c r="J620" s="92">
        <v>0</v>
      </c>
      <c r="K620" s="58">
        <f t="shared" ref="K620" si="282">IF(J620&gt;0,(J620*100/(E620)),0)</f>
        <v>0</v>
      </c>
      <c r="L620" s="18">
        <v>26</v>
      </c>
      <c r="M620" s="19">
        <v>12</v>
      </c>
      <c r="N620" s="56">
        <f t="shared" ref="N620" si="283">IF(M620&gt;0,(M620*100/(L620-S620)),0)</f>
        <v>48</v>
      </c>
      <c r="O620" s="19">
        <v>7</v>
      </c>
      <c r="P620" s="19">
        <v>6</v>
      </c>
      <c r="Q620" s="19">
        <v>13</v>
      </c>
      <c r="R620" s="57">
        <f t="shared" ref="R620" si="284">IF(Q620&gt;0,(Q620*100/(L620-S620)),0)</f>
        <v>52</v>
      </c>
      <c r="S620" s="101">
        <v>1</v>
      </c>
      <c r="T620" s="58">
        <f t="shared" ref="T620" si="285">IF(S620&gt;0,(S620*100/(L620)),0)</f>
        <v>3.8461538461538463</v>
      </c>
      <c r="U620" s="27"/>
      <c r="V620" s="28"/>
      <c r="W620" s="27"/>
      <c r="X620" s="27"/>
    </row>
    <row r="621" spans="1:24" s="65" customFormat="1">
      <c r="A621" s="125" t="s">
        <v>13</v>
      </c>
      <c r="B621" s="125"/>
      <c r="C621" s="125"/>
      <c r="D621" s="125"/>
      <c r="E621" s="59">
        <f t="shared" ref="E621:T621" si="286">SUM(E620:E620)</f>
        <v>29</v>
      </c>
      <c r="F621" s="60">
        <f t="shared" si="286"/>
        <v>19</v>
      </c>
      <c r="G621" s="61">
        <f t="shared" si="286"/>
        <v>65.517241379310349</v>
      </c>
      <c r="H621" s="60">
        <f t="shared" si="286"/>
        <v>10</v>
      </c>
      <c r="I621" s="61">
        <f t="shared" si="286"/>
        <v>34.482758620689658</v>
      </c>
      <c r="J621" s="60">
        <f t="shared" si="286"/>
        <v>0</v>
      </c>
      <c r="K621" s="62">
        <f t="shared" si="286"/>
        <v>0</v>
      </c>
      <c r="L621" s="59">
        <f t="shared" si="286"/>
        <v>26</v>
      </c>
      <c r="M621" s="60">
        <f t="shared" si="286"/>
        <v>12</v>
      </c>
      <c r="N621" s="61">
        <f t="shared" si="286"/>
        <v>48</v>
      </c>
      <c r="O621" s="60">
        <f t="shared" si="286"/>
        <v>7</v>
      </c>
      <c r="P621" s="60">
        <f t="shared" si="286"/>
        <v>6</v>
      </c>
      <c r="Q621" s="60">
        <f t="shared" si="286"/>
        <v>13</v>
      </c>
      <c r="R621" s="61">
        <f t="shared" si="286"/>
        <v>52</v>
      </c>
      <c r="S621" s="60">
        <f t="shared" si="286"/>
        <v>1</v>
      </c>
      <c r="T621" s="62">
        <f t="shared" si="286"/>
        <v>3.8461538461538463</v>
      </c>
      <c r="U621" s="63"/>
      <c r="V621" s="64"/>
      <c r="W621" s="63"/>
      <c r="X621" s="63"/>
    </row>
    <row r="622" spans="1:24" s="72" customFormat="1" ht="15.75" thickBot="1">
      <c r="A622" s="126" t="s">
        <v>14</v>
      </c>
      <c r="B622" s="126"/>
      <c r="C622" s="126"/>
      <c r="D622" s="126"/>
      <c r="E622" s="66">
        <f>SUM(E621)</f>
        <v>29</v>
      </c>
      <c r="F622" s="67">
        <f>F621</f>
        <v>19</v>
      </c>
      <c r="G622" s="68">
        <f>IF(F622&gt;0,(F622*100/(E622-J622)),0)</f>
        <v>65.517241379310349</v>
      </c>
      <c r="H622" s="67">
        <f>H621</f>
        <v>10</v>
      </c>
      <c r="I622" s="69">
        <f>IF(H622&gt;0,(H622*100/(E622-J622)),0)</f>
        <v>34.482758620689658</v>
      </c>
      <c r="J622" s="100">
        <f>J621</f>
        <v>0</v>
      </c>
      <c r="K622" s="71">
        <f>IF(J622&gt;0,(J622*100/E622),0)</f>
        <v>0</v>
      </c>
      <c r="L622" s="66">
        <f>L621</f>
        <v>26</v>
      </c>
      <c r="M622" s="67">
        <f>M621</f>
        <v>12</v>
      </c>
      <c r="N622" s="68">
        <f>IF(M622&gt;0,(M622*100/(L622-S622)),0)</f>
        <v>48</v>
      </c>
      <c r="O622" s="67">
        <f>O621</f>
        <v>7</v>
      </c>
      <c r="P622" s="67">
        <f>P621</f>
        <v>6</v>
      </c>
      <c r="Q622" s="67">
        <f>Q621</f>
        <v>13</v>
      </c>
      <c r="R622" s="69">
        <f>IF(Q622&gt;0,(Q622*100/(L622-S622)),0)</f>
        <v>52</v>
      </c>
      <c r="S622" s="100">
        <f>S621</f>
        <v>1</v>
      </c>
      <c r="T622" s="71">
        <f>IF(S622&gt;0,(S622*100/L622),0)</f>
        <v>3.8461538461538463</v>
      </c>
      <c r="V622" s="73"/>
    </row>
    <row r="625" spans="1:24" s="1" customFormat="1" ht="18.75">
      <c r="A625" s="137" t="s">
        <v>113</v>
      </c>
      <c r="B625" s="137"/>
      <c r="C625" s="137"/>
      <c r="D625" s="137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V625" s="2"/>
    </row>
    <row r="626" spans="1:24" s="1" customFormat="1" ht="18.75">
      <c r="A626" s="137" t="s">
        <v>114</v>
      </c>
      <c r="B626" s="137"/>
      <c r="C626" s="137"/>
      <c r="D626" s="137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V626" s="2"/>
    </row>
    <row r="627" spans="1:24" s="140" customFormat="1" ht="15.75" thickBot="1">
      <c r="A627" s="138"/>
      <c r="B627" s="139"/>
      <c r="C627" s="139"/>
      <c r="D627" s="139"/>
      <c r="E627" s="139"/>
      <c r="F627" s="139"/>
      <c r="G627" s="139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  <c r="S627" s="139"/>
      <c r="T627" s="139"/>
      <c r="U627" s="139"/>
      <c r="V627" s="139"/>
      <c r="W627" s="139"/>
      <c r="X627" s="139"/>
    </row>
    <row r="628" spans="1:24">
      <c r="A628" s="123" t="s">
        <v>0</v>
      </c>
      <c r="B628" s="123"/>
      <c r="C628" s="141" t="s">
        <v>26</v>
      </c>
      <c r="D628" s="142"/>
      <c r="E628" s="147" t="s">
        <v>1</v>
      </c>
      <c r="F628" s="148"/>
      <c r="G628" s="148"/>
      <c r="H628" s="148"/>
      <c r="I628" s="148"/>
      <c r="J628" s="148"/>
      <c r="K628" s="149"/>
      <c r="L628" s="147" t="s">
        <v>2</v>
      </c>
      <c r="M628" s="148"/>
      <c r="N628" s="148"/>
      <c r="O628" s="148"/>
      <c r="P628" s="148"/>
      <c r="Q628" s="148"/>
      <c r="R628" s="148"/>
      <c r="S628" s="148"/>
      <c r="T628" s="149"/>
    </row>
    <row r="629" spans="1:24">
      <c r="A629" s="150" t="s">
        <v>3</v>
      </c>
      <c r="B629" s="150" t="s">
        <v>4</v>
      </c>
      <c r="C629" s="143"/>
      <c r="D629" s="144"/>
      <c r="E629" s="151" t="s">
        <v>5</v>
      </c>
      <c r="F629" s="153" t="s">
        <v>6</v>
      </c>
      <c r="G629" s="153"/>
      <c r="H629" s="154" t="s">
        <v>7</v>
      </c>
      <c r="I629" s="154"/>
      <c r="J629" s="155" t="s">
        <v>8</v>
      </c>
      <c r="K629" s="156"/>
      <c r="L629" s="151" t="s">
        <v>5</v>
      </c>
      <c r="M629" s="157" t="s">
        <v>6</v>
      </c>
      <c r="N629" s="158"/>
      <c r="O629" s="154" t="s">
        <v>7</v>
      </c>
      <c r="P629" s="154"/>
      <c r="Q629" s="154"/>
      <c r="R629" s="154"/>
      <c r="S629" s="159" t="s">
        <v>8</v>
      </c>
      <c r="T629" s="160"/>
    </row>
    <row r="630" spans="1:24">
      <c r="A630" s="150"/>
      <c r="B630" s="150"/>
      <c r="C630" s="143"/>
      <c r="D630" s="144"/>
      <c r="E630" s="151"/>
      <c r="F630" s="129" t="s">
        <v>9</v>
      </c>
      <c r="G630" s="131" t="s">
        <v>10</v>
      </c>
      <c r="H630" s="129" t="s">
        <v>9</v>
      </c>
      <c r="I630" s="133" t="s">
        <v>10</v>
      </c>
      <c r="J630" s="135" t="s">
        <v>5</v>
      </c>
      <c r="K630" s="127" t="s">
        <v>10</v>
      </c>
      <c r="L630" s="151"/>
      <c r="M630" s="129" t="s">
        <v>9</v>
      </c>
      <c r="N630" s="131" t="s">
        <v>10</v>
      </c>
      <c r="O630" s="123" t="s">
        <v>9</v>
      </c>
      <c r="P630" s="123"/>
      <c r="Q630" s="123"/>
      <c r="R630" s="133" t="s">
        <v>10</v>
      </c>
      <c r="S630" s="135" t="s">
        <v>5</v>
      </c>
      <c r="T630" s="161" t="s">
        <v>10</v>
      </c>
    </row>
    <row r="631" spans="1:24" ht="15.75" thickBot="1">
      <c r="A631" s="150"/>
      <c r="B631" s="150"/>
      <c r="C631" s="145"/>
      <c r="D631" s="146"/>
      <c r="E631" s="152"/>
      <c r="F631" s="130"/>
      <c r="G631" s="132"/>
      <c r="H631" s="130"/>
      <c r="I631" s="134"/>
      <c r="J631" s="136"/>
      <c r="K631" s="128"/>
      <c r="L631" s="152"/>
      <c r="M631" s="130"/>
      <c r="N631" s="132"/>
      <c r="O631" s="5" t="s">
        <v>11</v>
      </c>
      <c r="P631" s="6" t="s">
        <v>12</v>
      </c>
      <c r="Q631" s="6" t="s">
        <v>13</v>
      </c>
      <c r="R631" s="134"/>
      <c r="S631" s="136"/>
      <c r="T631" s="162"/>
    </row>
    <row r="632" spans="1:24" ht="15.75" thickBot="1">
      <c r="A632" s="123"/>
      <c r="B632" s="123"/>
      <c r="C632" s="123"/>
      <c r="D632" s="123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</row>
    <row r="633" spans="1:24" s="16" customFormat="1" ht="14.25" customHeight="1">
      <c r="A633" s="102">
        <v>42552</v>
      </c>
      <c r="B633" s="102">
        <v>42735</v>
      </c>
      <c r="C633" s="7"/>
      <c r="D633" s="110" t="s">
        <v>16</v>
      </c>
      <c r="E633" s="9">
        <v>6</v>
      </c>
      <c r="F633" s="10">
        <v>2</v>
      </c>
      <c r="G633" s="53">
        <f>IF(F633&gt;0,(F633*100/(E633-J633)),0)</f>
        <v>33.333333333333336</v>
      </c>
      <c r="H633" s="10">
        <v>4</v>
      </c>
      <c r="I633" s="54">
        <f>IF(H633&gt;0,(H633*100/(E633-J633)),0)</f>
        <v>66.666666666666671</v>
      </c>
      <c r="J633" s="91">
        <v>0</v>
      </c>
      <c r="K633" s="55">
        <f>IF(J633&gt;0,(J633*100/(E633)),0)</f>
        <v>0</v>
      </c>
      <c r="L633" s="9">
        <v>5</v>
      </c>
      <c r="M633" s="10">
        <v>1</v>
      </c>
      <c r="N633" s="53">
        <f>IF(M633&gt;0,(M633*100/(L633-S633)),0)</f>
        <v>20</v>
      </c>
      <c r="O633" s="10">
        <v>1</v>
      </c>
      <c r="P633" s="10">
        <v>3</v>
      </c>
      <c r="Q633" s="10">
        <v>4</v>
      </c>
      <c r="R633" s="54">
        <f>IF(Q633&gt;0,(Q633*100/(L633-S633)),0)</f>
        <v>80</v>
      </c>
      <c r="S633" s="103">
        <v>0</v>
      </c>
      <c r="T633" s="55">
        <f>IF(S633&gt;0,(S633*100/(L633)),0)</f>
        <v>0</v>
      </c>
      <c r="V633" s="17"/>
    </row>
    <row r="634" spans="1:24" s="16" customFormat="1" ht="14.25" customHeight="1">
      <c r="A634" s="7"/>
      <c r="B634" s="7"/>
      <c r="C634" s="7"/>
      <c r="D634" s="110" t="s">
        <v>17</v>
      </c>
      <c r="E634" s="18">
        <v>0</v>
      </c>
      <c r="F634" s="19">
        <v>0</v>
      </c>
      <c r="G634" s="56">
        <f t="shared" ref="G634:G638" si="287">IF(F634&gt;0,(F634*100/(E634-J634)),0)</f>
        <v>0</v>
      </c>
      <c r="H634" s="19">
        <v>0</v>
      </c>
      <c r="I634" s="57">
        <f t="shared" ref="I634:I638" si="288">IF(H634&gt;0,(H634*100/(E634-J634)),0)</f>
        <v>0</v>
      </c>
      <c r="J634" s="92">
        <v>0</v>
      </c>
      <c r="K634" s="58">
        <f t="shared" ref="K634:K638" si="289">IF(J634&gt;0,(J634*100/(E634)),0)</f>
        <v>0</v>
      </c>
      <c r="L634" s="18">
        <v>4</v>
      </c>
      <c r="M634" s="19">
        <v>1</v>
      </c>
      <c r="N634" s="56">
        <f t="shared" ref="N634:N638" si="290">IF(M634&gt;0,(M634*100/(L634-S634)),0)</f>
        <v>25</v>
      </c>
      <c r="O634" s="19">
        <v>1</v>
      </c>
      <c r="P634" s="19">
        <v>2</v>
      </c>
      <c r="Q634" s="19">
        <v>3</v>
      </c>
      <c r="R634" s="57">
        <f t="shared" ref="R634:R638" si="291">IF(Q634&gt;0,(Q634*100/(L634-S634)),0)</f>
        <v>75</v>
      </c>
      <c r="S634" s="101">
        <v>0</v>
      </c>
      <c r="T634" s="58">
        <f t="shared" ref="T634:T638" si="292">IF(S634&gt;0,(S634*100/(L634)),0)</f>
        <v>0</v>
      </c>
      <c r="V634" s="17"/>
    </row>
    <row r="635" spans="1:24" s="16" customFormat="1" ht="14.25" customHeight="1">
      <c r="A635" s="7"/>
      <c r="B635" s="7"/>
      <c r="C635" s="7"/>
      <c r="D635" s="110" t="s">
        <v>18</v>
      </c>
      <c r="E635" s="18">
        <v>2</v>
      </c>
      <c r="F635" s="19">
        <v>2</v>
      </c>
      <c r="G635" s="56">
        <f t="shared" si="287"/>
        <v>100</v>
      </c>
      <c r="H635" s="19">
        <v>0</v>
      </c>
      <c r="I635" s="57">
        <f t="shared" si="288"/>
        <v>0</v>
      </c>
      <c r="J635" s="92">
        <v>0</v>
      </c>
      <c r="K635" s="58">
        <f t="shared" si="289"/>
        <v>0</v>
      </c>
      <c r="L635" s="18">
        <v>2</v>
      </c>
      <c r="M635" s="19">
        <v>1</v>
      </c>
      <c r="N635" s="56">
        <f t="shared" si="290"/>
        <v>100</v>
      </c>
      <c r="O635" s="19">
        <v>0</v>
      </c>
      <c r="P635" s="19">
        <v>0</v>
      </c>
      <c r="Q635" s="19">
        <v>0</v>
      </c>
      <c r="R635" s="57">
        <f t="shared" si="291"/>
        <v>0</v>
      </c>
      <c r="S635" s="101">
        <v>1</v>
      </c>
      <c r="T635" s="58">
        <f t="shared" si="292"/>
        <v>50</v>
      </c>
      <c r="V635" s="17"/>
    </row>
    <row r="636" spans="1:24">
      <c r="A636" s="25"/>
      <c r="B636" s="25"/>
      <c r="C636" s="25"/>
      <c r="D636" s="110" t="s">
        <v>19</v>
      </c>
      <c r="E636" s="18">
        <v>4</v>
      </c>
      <c r="F636" s="19">
        <v>4</v>
      </c>
      <c r="G636" s="56">
        <f t="shared" si="287"/>
        <v>100</v>
      </c>
      <c r="H636" s="19">
        <v>0</v>
      </c>
      <c r="I636" s="57">
        <f t="shared" si="288"/>
        <v>0</v>
      </c>
      <c r="J636" s="92">
        <v>0</v>
      </c>
      <c r="K636" s="58">
        <f t="shared" si="289"/>
        <v>0</v>
      </c>
      <c r="L636" s="18">
        <v>10</v>
      </c>
      <c r="M636" s="19">
        <v>3</v>
      </c>
      <c r="N636" s="56">
        <f t="shared" si="290"/>
        <v>30</v>
      </c>
      <c r="O636" s="19">
        <v>7</v>
      </c>
      <c r="P636" s="19">
        <v>0</v>
      </c>
      <c r="Q636" s="19">
        <v>7</v>
      </c>
      <c r="R636" s="57">
        <f t="shared" si="291"/>
        <v>70</v>
      </c>
      <c r="S636" s="101">
        <v>0</v>
      </c>
      <c r="T636" s="58">
        <f t="shared" si="292"/>
        <v>0</v>
      </c>
      <c r="U636" s="27"/>
      <c r="V636" s="28"/>
      <c r="W636" s="27"/>
      <c r="X636" s="27"/>
    </row>
    <row r="637" spans="1:24">
      <c r="A637" s="25"/>
      <c r="B637" s="25"/>
      <c r="C637" s="25"/>
      <c r="D637" s="110" t="s">
        <v>15</v>
      </c>
      <c r="E637" s="18">
        <v>134</v>
      </c>
      <c r="F637" s="19">
        <v>88</v>
      </c>
      <c r="G637" s="56">
        <f t="shared" si="287"/>
        <v>65.671641791044777</v>
      </c>
      <c r="H637" s="19">
        <v>46</v>
      </c>
      <c r="I637" s="57">
        <f t="shared" si="288"/>
        <v>34.328358208955223</v>
      </c>
      <c r="J637" s="92">
        <v>0</v>
      </c>
      <c r="K637" s="58">
        <f t="shared" si="289"/>
        <v>0</v>
      </c>
      <c r="L637" s="18">
        <v>178</v>
      </c>
      <c r="M637" s="19">
        <v>80</v>
      </c>
      <c r="N637" s="56">
        <f t="shared" si="290"/>
        <v>45.714285714285715</v>
      </c>
      <c r="O637" s="19">
        <v>38</v>
      </c>
      <c r="P637" s="19">
        <v>57</v>
      </c>
      <c r="Q637" s="19">
        <v>95</v>
      </c>
      <c r="R637" s="57">
        <f t="shared" si="291"/>
        <v>54.285714285714285</v>
      </c>
      <c r="S637" s="101">
        <v>3</v>
      </c>
      <c r="T637" s="58">
        <f t="shared" si="292"/>
        <v>1.6853932584269662</v>
      </c>
      <c r="U637" s="27"/>
      <c r="V637" s="28"/>
      <c r="W637" s="27"/>
      <c r="X637" s="27"/>
    </row>
    <row r="638" spans="1:24">
      <c r="A638" s="25"/>
      <c r="B638" s="25"/>
      <c r="C638" s="25"/>
      <c r="D638" s="110" t="s">
        <v>21</v>
      </c>
      <c r="E638" s="18">
        <v>0</v>
      </c>
      <c r="F638" s="19">
        <v>0</v>
      </c>
      <c r="G638" s="56">
        <f t="shared" si="287"/>
        <v>0</v>
      </c>
      <c r="H638" s="19">
        <v>0</v>
      </c>
      <c r="I638" s="57">
        <f t="shared" si="288"/>
        <v>0</v>
      </c>
      <c r="J638" s="92">
        <v>0</v>
      </c>
      <c r="K638" s="58">
        <f t="shared" si="289"/>
        <v>0</v>
      </c>
      <c r="L638" s="18">
        <v>3</v>
      </c>
      <c r="M638" s="19">
        <v>2</v>
      </c>
      <c r="N638" s="56">
        <f t="shared" si="290"/>
        <v>66.666666666666671</v>
      </c>
      <c r="O638" s="19">
        <v>1</v>
      </c>
      <c r="P638" s="19">
        <v>0</v>
      </c>
      <c r="Q638" s="19">
        <v>1</v>
      </c>
      <c r="R638" s="57">
        <f t="shared" si="291"/>
        <v>33.333333333333336</v>
      </c>
      <c r="S638" s="101">
        <v>0</v>
      </c>
      <c r="T638" s="58">
        <f t="shared" si="292"/>
        <v>0</v>
      </c>
      <c r="U638" s="27"/>
      <c r="V638" s="28"/>
      <c r="W638" s="27"/>
      <c r="X638" s="27"/>
    </row>
    <row r="639" spans="1:24" s="65" customFormat="1">
      <c r="A639" s="125" t="s">
        <v>13</v>
      </c>
      <c r="B639" s="125"/>
      <c r="C639" s="125"/>
      <c r="D639" s="125"/>
      <c r="E639" s="59">
        <f t="shared" ref="E639:T639" si="293">SUM(E633:E638)</f>
        <v>146</v>
      </c>
      <c r="F639" s="60">
        <f t="shared" si="293"/>
        <v>96</v>
      </c>
      <c r="G639" s="61">
        <f t="shared" si="293"/>
        <v>299.00497512437812</v>
      </c>
      <c r="H639" s="60">
        <f t="shared" si="293"/>
        <v>50</v>
      </c>
      <c r="I639" s="61">
        <f t="shared" si="293"/>
        <v>100.99502487562189</v>
      </c>
      <c r="J639" s="60">
        <f t="shared" si="293"/>
        <v>0</v>
      </c>
      <c r="K639" s="62">
        <f t="shared" si="293"/>
        <v>0</v>
      </c>
      <c r="L639" s="59">
        <f t="shared" si="293"/>
        <v>202</v>
      </c>
      <c r="M639" s="60">
        <f t="shared" si="293"/>
        <v>88</v>
      </c>
      <c r="N639" s="61">
        <f t="shared" si="293"/>
        <v>287.38095238095241</v>
      </c>
      <c r="O639" s="60">
        <f t="shared" si="293"/>
        <v>48</v>
      </c>
      <c r="P639" s="60">
        <f t="shared" si="293"/>
        <v>62</v>
      </c>
      <c r="Q639" s="60">
        <f t="shared" si="293"/>
        <v>110</v>
      </c>
      <c r="R639" s="61">
        <f t="shared" si="293"/>
        <v>312.61904761904759</v>
      </c>
      <c r="S639" s="60">
        <f t="shared" si="293"/>
        <v>4</v>
      </c>
      <c r="T639" s="62">
        <f t="shared" si="293"/>
        <v>51.685393258426963</v>
      </c>
      <c r="U639" s="63"/>
      <c r="V639" s="64"/>
      <c r="W639" s="63"/>
      <c r="X639" s="63"/>
    </row>
    <row r="640" spans="1:24" s="72" customFormat="1" ht="15.75" thickBot="1">
      <c r="A640" s="126" t="s">
        <v>14</v>
      </c>
      <c r="B640" s="126"/>
      <c r="C640" s="126"/>
      <c r="D640" s="126"/>
      <c r="E640" s="66">
        <f>SUM(E639)</f>
        <v>146</v>
      </c>
      <c r="F640" s="67">
        <f>F639</f>
        <v>96</v>
      </c>
      <c r="G640" s="68">
        <f>IF(F640&gt;0,(F640*100/(E640-J640)),0)</f>
        <v>65.753424657534254</v>
      </c>
      <c r="H640" s="67">
        <f>H639</f>
        <v>50</v>
      </c>
      <c r="I640" s="69">
        <f>IF(H640&gt;0,(H640*100/(E640-J640)),0)</f>
        <v>34.246575342465754</v>
      </c>
      <c r="J640" s="100">
        <f>J639</f>
        <v>0</v>
      </c>
      <c r="K640" s="71">
        <f>IF(J640&gt;0,(J640*100/E640),0)</f>
        <v>0</v>
      </c>
      <c r="L640" s="66">
        <f>L639</f>
        <v>202</v>
      </c>
      <c r="M640" s="67">
        <f>M639</f>
        <v>88</v>
      </c>
      <c r="N640" s="68">
        <f>IF(M640&gt;0,(M640*100/(L640-S640)),0)</f>
        <v>44.444444444444443</v>
      </c>
      <c r="O640" s="67">
        <f>O639</f>
        <v>48</v>
      </c>
      <c r="P640" s="67">
        <f>P639</f>
        <v>62</v>
      </c>
      <c r="Q640" s="67">
        <f>Q639</f>
        <v>110</v>
      </c>
      <c r="R640" s="69">
        <f>IF(Q640&gt;0,(Q640*100/(L640-S640)),0)</f>
        <v>55.555555555555557</v>
      </c>
      <c r="S640" s="100">
        <f>S639</f>
        <v>4</v>
      </c>
      <c r="T640" s="71">
        <f>IF(S640&gt;0,(S640*100/L640),0)</f>
        <v>1.9801980198019802</v>
      </c>
      <c r="V640" s="73"/>
    </row>
    <row r="643" spans="1:24" s="1" customFormat="1" ht="18.75">
      <c r="A643" s="137" t="s">
        <v>115</v>
      </c>
      <c r="B643" s="137"/>
      <c r="C643" s="137"/>
      <c r="D643" s="137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V643" s="2"/>
    </row>
    <row r="644" spans="1:24" s="1" customFormat="1" ht="18.75">
      <c r="A644" s="137" t="s">
        <v>116</v>
      </c>
      <c r="B644" s="137"/>
      <c r="C644" s="137"/>
      <c r="D644" s="137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V644" s="2"/>
    </row>
    <row r="645" spans="1:24" s="140" customFormat="1" ht="15.75" thickBot="1">
      <c r="A645" s="138"/>
      <c r="B645" s="139"/>
      <c r="C645" s="139"/>
      <c r="D645" s="139"/>
      <c r="E645" s="139"/>
      <c r="F645" s="139"/>
      <c r="G645" s="139"/>
      <c r="H645" s="139"/>
      <c r="I645" s="139"/>
      <c r="J645" s="139"/>
      <c r="K645" s="139"/>
      <c r="L645" s="139"/>
      <c r="M645" s="139"/>
      <c r="N645" s="139"/>
      <c r="O645" s="139"/>
      <c r="P645" s="139"/>
      <c r="Q645" s="139"/>
      <c r="R645" s="139"/>
      <c r="S645" s="139"/>
      <c r="T645" s="139"/>
      <c r="U645" s="139"/>
      <c r="V645" s="139"/>
      <c r="W645" s="139"/>
      <c r="X645" s="139"/>
    </row>
    <row r="646" spans="1:24">
      <c r="A646" s="123" t="s">
        <v>0</v>
      </c>
      <c r="B646" s="123"/>
      <c r="C646" s="141" t="s">
        <v>26</v>
      </c>
      <c r="D646" s="142"/>
      <c r="E646" s="147" t="s">
        <v>1</v>
      </c>
      <c r="F646" s="148"/>
      <c r="G646" s="148"/>
      <c r="H646" s="148"/>
      <c r="I646" s="148"/>
      <c r="J646" s="148"/>
      <c r="K646" s="149"/>
      <c r="L646" s="147" t="s">
        <v>2</v>
      </c>
      <c r="M646" s="148"/>
      <c r="N646" s="148"/>
      <c r="O646" s="148"/>
      <c r="P646" s="148"/>
      <c r="Q646" s="148"/>
      <c r="R646" s="148"/>
      <c r="S646" s="148"/>
      <c r="T646" s="149"/>
    </row>
    <row r="647" spans="1:24">
      <c r="A647" s="150" t="s">
        <v>3</v>
      </c>
      <c r="B647" s="150" t="s">
        <v>4</v>
      </c>
      <c r="C647" s="143"/>
      <c r="D647" s="144"/>
      <c r="E647" s="151" t="s">
        <v>5</v>
      </c>
      <c r="F647" s="153" t="s">
        <v>6</v>
      </c>
      <c r="G647" s="153"/>
      <c r="H647" s="154" t="s">
        <v>7</v>
      </c>
      <c r="I647" s="154"/>
      <c r="J647" s="155" t="s">
        <v>8</v>
      </c>
      <c r="K647" s="156"/>
      <c r="L647" s="151" t="s">
        <v>5</v>
      </c>
      <c r="M647" s="157" t="s">
        <v>6</v>
      </c>
      <c r="N647" s="158"/>
      <c r="O647" s="154" t="s">
        <v>7</v>
      </c>
      <c r="P647" s="154"/>
      <c r="Q647" s="154"/>
      <c r="R647" s="154"/>
      <c r="S647" s="159" t="s">
        <v>8</v>
      </c>
      <c r="T647" s="160"/>
    </row>
    <row r="648" spans="1:24">
      <c r="A648" s="150"/>
      <c r="B648" s="150"/>
      <c r="C648" s="143"/>
      <c r="D648" s="144"/>
      <c r="E648" s="151"/>
      <c r="F648" s="129" t="s">
        <v>9</v>
      </c>
      <c r="G648" s="131" t="s">
        <v>10</v>
      </c>
      <c r="H648" s="129" t="s">
        <v>9</v>
      </c>
      <c r="I648" s="133" t="s">
        <v>10</v>
      </c>
      <c r="J648" s="135" t="s">
        <v>5</v>
      </c>
      <c r="K648" s="127" t="s">
        <v>10</v>
      </c>
      <c r="L648" s="151"/>
      <c r="M648" s="129" t="s">
        <v>9</v>
      </c>
      <c r="N648" s="131" t="s">
        <v>10</v>
      </c>
      <c r="O648" s="123" t="s">
        <v>9</v>
      </c>
      <c r="P648" s="123"/>
      <c r="Q648" s="123"/>
      <c r="R648" s="133" t="s">
        <v>10</v>
      </c>
      <c r="S648" s="135" t="s">
        <v>5</v>
      </c>
      <c r="T648" s="161" t="s">
        <v>10</v>
      </c>
    </row>
    <row r="649" spans="1:24" ht="15.75" thickBot="1">
      <c r="A649" s="150"/>
      <c r="B649" s="150"/>
      <c r="C649" s="145"/>
      <c r="D649" s="146"/>
      <c r="E649" s="152"/>
      <c r="F649" s="130"/>
      <c r="G649" s="132"/>
      <c r="H649" s="130"/>
      <c r="I649" s="134"/>
      <c r="J649" s="136"/>
      <c r="K649" s="128"/>
      <c r="L649" s="152"/>
      <c r="M649" s="130"/>
      <c r="N649" s="132"/>
      <c r="O649" s="5" t="s">
        <v>11</v>
      </c>
      <c r="P649" s="6" t="s">
        <v>12</v>
      </c>
      <c r="Q649" s="6" t="s">
        <v>13</v>
      </c>
      <c r="R649" s="134"/>
      <c r="S649" s="136"/>
      <c r="T649" s="162"/>
    </row>
    <row r="650" spans="1:24">
      <c r="A650" s="123"/>
      <c r="B650" s="123"/>
      <c r="C650" s="123"/>
      <c r="D650" s="123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</row>
    <row r="651" spans="1:24">
      <c r="A651" s="102">
        <v>42552</v>
      </c>
      <c r="B651" s="102">
        <v>42735</v>
      </c>
      <c r="C651" s="25"/>
      <c r="D651" s="110" t="s">
        <v>24</v>
      </c>
      <c r="E651" s="18">
        <v>18</v>
      </c>
      <c r="F651" s="19">
        <v>14</v>
      </c>
      <c r="G651" s="56">
        <f t="shared" ref="G651" si="294">IF(F651&gt;0,(F651*100/(E651-J651)),0)</f>
        <v>77.777777777777771</v>
      </c>
      <c r="H651" s="19">
        <v>4</v>
      </c>
      <c r="I651" s="57">
        <f t="shared" ref="I651" si="295">IF(H651&gt;0,(H651*100/(E651-J651)),0)</f>
        <v>22.222222222222221</v>
      </c>
      <c r="J651" s="92">
        <v>0</v>
      </c>
      <c r="K651" s="58">
        <f t="shared" ref="K651" si="296">IF(J651&gt;0,(J651*100/(E651)),0)</f>
        <v>0</v>
      </c>
      <c r="L651" s="18">
        <v>18</v>
      </c>
      <c r="M651" s="19">
        <v>11</v>
      </c>
      <c r="N651" s="56">
        <f t="shared" ref="N651" si="297">IF(M651&gt;0,(M651*100/(L651-S651)),0)</f>
        <v>64.705882352941174</v>
      </c>
      <c r="O651" s="19">
        <v>4</v>
      </c>
      <c r="P651" s="19">
        <v>2</v>
      </c>
      <c r="Q651" s="19">
        <v>6</v>
      </c>
      <c r="R651" s="57">
        <f t="shared" ref="R651" si="298">IF(Q651&gt;0,(Q651*100/(L651-S651)),0)</f>
        <v>35.294117647058826</v>
      </c>
      <c r="S651" s="101">
        <v>1</v>
      </c>
      <c r="T651" s="58">
        <f t="shared" ref="T651" si="299">IF(S651&gt;0,(S651*100/(L651)),0)</f>
        <v>5.5555555555555554</v>
      </c>
      <c r="U651" s="27"/>
      <c r="V651" s="28"/>
      <c r="W651" s="27"/>
      <c r="X651" s="27"/>
    </row>
    <row r="652" spans="1:24" s="65" customFormat="1">
      <c r="A652" s="125" t="s">
        <v>13</v>
      </c>
      <c r="B652" s="125"/>
      <c r="C652" s="125"/>
      <c r="D652" s="125"/>
      <c r="E652" s="59">
        <f t="shared" ref="E652:T652" si="300">SUM(E651:E651)</f>
        <v>18</v>
      </c>
      <c r="F652" s="60">
        <f t="shared" si="300"/>
        <v>14</v>
      </c>
      <c r="G652" s="61">
        <f t="shared" si="300"/>
        <v>77.777777777777771</v>
      </c>
      <c r="H652" s="60">
        <f t="shared" si="300"/>
        <v>4</v>
      </c>
      <c r="I652" s="61">
        <f t="shared" si="300"/>
        <v>22.222222222222221</v>
      </c>
      <c r="J652" s="60">
        <f t="shared" si="300"/>
        <v>0</v>
      </c>
      <c r="K652" s="62">
        <f t="shared" si="300"/>
        <v>0</v>
      </c>
      <c r="L652" s="59">
        <f t="shared" si="300"/>
        <v>18</v>
      </c>
      <c r="M652" s="60">
        <f t="shared" si="300"/>
        <v>11</v>
      </c>
      <c r="N652" s="61">
        <f t="shared" si="300"/>
        <v>64.705882352941174</v>
      </c>
      <c r="O652" s="60">
        <f t="shared" si="300"/>
        <v>4</v>
      </c>
      <c r="P652" s="60">
        <f t="shared" si="300"/>
        <v>2</v>
      </c>
      <c r="Q652" s="60">
        <f t="shared" si="300"/>
        <v>6</v>
      </c>
      <c r="R652" s="61">
        <f t="shared" si="300"/>
        <v>35.294117647058826</v>
      </c>
      <c r="S652" s="60">
        <f t="shared" si="300"/>
        <v>1</v>
      </c>
      <c r="T652" s="62">
        <f t="shared" si="300"/>
        <v>5.5555555555555554</v>
      </c>
      <c r="U652" s="63"/>
      <c r="V652" s="64"/>
      <c r="W652" s="63"/>
      <c r="X652" s="63"/>
    </row>
    <row r="653" spans="1:24" s="72" customFormat="1" ht="15.75" thickBot="1">
      <c r="A653" s="126" t="s">
        <v>14</v>
      </c>
      <c r="B653" s="126"/>
      <c r="C653" s="126"/>
      <c r="D653" s="126"/>
      <c r="E653" s="66">
        <f>SUM(E652)</f>
        <v>18</v>
      </c>
      <c r="F653" s="67">
        <f>F652</f>
        <v>14</v>
      </c>
      <c r="G653" s="68">
        <f>IF(F653&gt;0,(F653*100/(E653-J653)),0)</f>
        <v>77.777777777777771</v>
      </c>
      <c r="H653" s="67">
        <f>H652</f>
        <v>4</v>
      </c>
      <c r="I653" s="69">
        <f>IF(H653&gt;0,(H653*100/(E653-J653)),0)</f>
        <v>22.222222222222221</v>
      </c>
      <c r="J653" s="100">
        <f>J652</f>
        <v>0</v>
      </c>
      <c r="K653" s="71">
        <f>IF(J653&gt;0,(J653*100/E653),0)</f>
        <v>0</v>
      </c>
      <c r="L653" s="66">
        <f>L652</f>
        <v>18</v>
      </c>
      <c r="M653" s="67">
        <f>M652</f>
        <v>11</v>
      </c>
      <c r="N653" s="68">
        <f>IF(M653&gt;0,(M653*100/(L653-S653)),0)</f>
        <v>64.705882352941174</v>
      </c>
      <c r="O653" s="67">
        <f>O652</f>
        <v>4</v>
      </c>
      <c r="P653" s="67">
        <f>P652</f>
        <v>2</v>
      </c>
      <c r="Q653" s="67">
        <f>Q652</f>
        <v>6</v>
      </c>
      <c r="R653" s="69">
        <f>IF(Q653&gt;0,(Q653*100/(L653-S653)),0)</f>
        <v>35.294117647058826</v>
      </c>
      <c r="S653" s="100">
        <f>S652</f>
        <v>1</v>
      </c>
      <c r="T653" s="71">
        <f>IF(S653&gt;0,(S653*100/L653),0)</f>
        <v>5.5555555555555554</v>
      </c>
      <c r="V653" s="73"/>
    </row>
    <row r="656" spans="1:24" s="1" customFormat="1" ht="18.75">
      <c r="A656" s="137" t="s">
        <v>119</v>
      </c>
      <c r="B656" s="137"/>
      <c r="C656" s="137"/>
      <c r="D656" s="137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V656" s="2"/>
    </row>
    <row r="657" spans="1:24" s="1" customFormat="1" ht="18.75">
      <c r="A657" s="137" t="s">
        <v>117</v>
      </c>
      <c r="B657" s="137"/>
      <c r="C657" s="137"/>
      <c r="D657" s="137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V657" s="2"/>
    </row>
    <row r="658" spans="1:24" s="140" customFormat="1" ht="15.75" thickBot="1">
      <c r="A658" s="138"/>
      <c r="B658" s="139"/>
      <c r="C658" s="139"/>
      <c r="D658" s="139"/>
      <c r="E658" s="139"/>
      <c r="F658" s="139"/>
      <c r="G658" s="139"/>
      <c r="H658" s="139"/>
      <c r="I658" s="139"/>
      <c r="J658" s="139"/>
      <c r="K658" s="139"/>
      <c r="L658" s="139"/>
      <c r="M658" s="139"/>
      <c r="N658" s="139"/>
      <c r="O658" s="139"/>
      <c r="P658" s="139"/>
      <c r="Q658" s="139"/>
      <c r="R658" s="139"/>
      <c r="S658" s="139"/>
      <c r="T658" s="139"/>
      <c r="U658" s="139"/>
      <c r="V658" s="139"/>
      <c r="W658" s="139"/>
      <c r="X658" s="139"/>
    </row>
    <row r="659" spans="1:24">
      <c r="A659" s="123" t="s">
        <v>0</v>
      </c>
      <c r="B659" s="123"/>
      <c r="C659" s="175" t="s">
        <v>26</v>
      </c>
      <c r="D659" s="163"/>
      <c r="E659" s="147" t="s">
        <v>1</v>
      </c>
      <c r="F659" s="148"/>
      <c r="G659" s="148"/>
      <c r="H659" s="148"/>
      <c r="I659" s="148"/>
      <c r="J659" s="148"/>
      <c r="K659" s="149"/>
      <c r="L659" s="147" t="s">
        <v>2</v>
      </c>
      <c r="M659" s="148"/>
      <c r="N659" s="148"/>
      <c r="O659" s="148"/>
      <c r="P659" s="148"/>
      <c r="Q659" s="148"/>
      <c r="R659" s="148"/>
      <c r="S659" s="148"/>
      <c r="T659" s="149"/>
    </row>
    <row r="660" spans="1:24">
      <c r="A660" s="150" t="s">
        <v>3</v>
      </c>
      <c r="B660" s="150" t="s">
        <v>4</v>
      </c>
      <c r="C660" s="164"/>
      <c r="D660" s="165"/>
      <c r="E660" s="151" t="s">
        <v>5</v>
      </c>
      <c r="F660" s="153" t="s">
        <v>6</v>
      </c>
      <c r="G660" s="153"/>
      <c r="H660" s="154" t="s">
        <v>7</v>
      </c>
      <c r="I660" s="154"/>
      <c r="J660" s="155" t="s">
        <v>8</v>
      </c>
      <c r="K660" s="156"/>
      <c r="L660" s="151" t="s">
        <v>5</v>
      </c>
      <c r="M660" s="157" t="s">
        <v>6</v>
      </c>
      <c r="N660" s="158"/>
      <c r="O660" s="154" t="s">
        <v>7</v>
      </c>
      <c r="P660" s="154"/>
      <c r="Q660" s="154"/>
      <c r="R660" s="154"/>
      <c r="S660" s="159" t="s">
        <v>8</v>
      </c>
      <c r="T660" s="160"/>
    </row>
    <row r="661" spans="1:24">
      <c r="A661" s="150"/>
      <c r="B661" s="150"/>
      <c r="C661" s="164"/>
      <c r="D661" s="165"/>
      <c r="E661" s="151"/>
      <c r="F661" s="129" t="s">
        <v>9</v>
      </c>
      <c r="G661" s="131" t="s">
        <v>10</v>
      </c>
      <c r="H661" s="129" t="s">
        <v>9</v>
      </c>
      <c r="I661" s="133" t="s">
        <v>10</v>
      </c>
      <c r="J661" s="135" t="s">
        <v>5</v>
      </c>
      <c r="K661" s="127" t="s">
        <v>10</v>
      </c>
      <c r="L661" s="151"/>
      <c r="M661" s="129" t="s">
        <v>9</v>
      </c>
      <c r="N661" s="131" t="s">
        <v>10</v>
      </c>
      <c r="O661" s="123" t="s">
        <v>9</v>
      </c>
      <c r="P661" s="123"/>
      <c r="Q661" s="123"/>
      <c r="R661" s="133" t="s">
        <v>10</v>
      </c>
      <c r="S661" s="135" t="s">
        <v>5</v>
      </c>
      <c r="T661" s="161" t="s">
        <v>10</v>
      </c>
    </row>
    <row r="662" spans="1:24" ht="15.75" thickBot="1">
      <c r="A662" s="150"/>
      <c r="B662" s="150"/>
      <c r="C662" s="166"/>
      <c r="D662" s="167"/>
      <c r="E662" s="152"/>
      <c r="F662" s="130"/>
      <c r="G662" s="132"/>
      <c r="H662" s="130"/>
      <c r="I662" s="134"/>
      <c r="J662" s="136"/>
      <c r="K662" s="128"/>
      <c r="L662" s="152"/>
      <c r="M662" s="130"/>
      <c r="N662" s="132"/>
      <c r="O662" s="5" t="s">
        <v>11</v>
      </c>
      <c r="P662" s="6" t="s">
        <v>12</v>
      </c>
      <c r="Q662" s="6" t="s">
        <v>13</v>
      </c>
      <c r="R662" s="134"/>
      <c r="S662" s="136"/>
      <c r="T662" s="162"/>
    </row>
    <row r="663" spans="1:24" ht="15.75" thickBot="1">
      <c r="A663" s="123"/>
      <c r="B663" s="123"/>
      <c r="C663" s="123"/>
      <c r="D663" s="123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  <c r="S663" s="124"/>
      <c r="T663" s="124"/>
    </row>
    <row r="664" spans="1:24" s="16" customFormat="1" ht="14.25" customHeight="1">
      <c r="A664" s="102"/>
      <c r="B664" s="7"/>
      <c r="C664" s="7"/>
      <c r="D664" s="8" t="s">
        <v>16</v>
      </c>
      <c r="E664" s="9">
        <v>0</v>
      </c>
      <c r="F664" s="10">
        <v>0</v>
      </c>
      <c r="G664" s="53">
        <f>IF(F664&gt;0,(F664*100/(E664-J664)),0)</f>
        <v>0</v>
      </c>
      <c r="H664" s="10">
        <v>0</v>
      </c>
      <c r="I664" s="54">
        <f>IF(H664&gt;0,(H664*100/(E664-J664)),0)</f>
        <v>0</v>
      </c>
      <c r="J664" s="13">
        <v>0</v>
      </c>
      <c r="K664" s="55">
        <f>IF(J664&gt;0,(J664*100/(E664)),0)</f>
        <v>0</v>
      </c>
      <c r="L664" s="9">
        <v>0</v>
      </c>
      <c r="M664" s="10">
        <v>0</v>
      </c>
      <c r="N664" s="53">
        <f>IF(M664&gt;0,(M664*100/(L664-S664)),0)</f>
        <v>0</v>
      </c>
      <c r="O664" s="10">
        <v>0</v>
      </c>
      <c r="P664" s="10">
        <v>0</v>
      </c>
      <c r="Q664" s="10">
        <v>0</v>
      </c>
      <c r="R664" s="54">
        <f>IF(Q664&gt;0,(Q664*100/(L664-S664)),0)</f>
        <v>0</v>
      </c>
      <c r="S664" s="78">
        <v>0</v>
      </c>
      <c r="T664" s="55">
        <f>IF(S664&gt;0,(S664*100/(L664)),0)</f>
        <v>0</v>
      </c>
      <c r="V664" s="17"/>
    </row>
    <row r="665" spans="1:24" s="16" customFormat="1" ht="14.25" customHeight="1">
      <c r="A665" s="7"/>
      <c r="B665" s="7"/>
      <c r="C665" s="7"/>
      <c r="D665" s="8" t="s">
        <v>17</v>
      </c>
      <c r="E665" s="18">
        <v>0</v>
      </c>
      <c r="F665" s="19">
        <v>0</v>
      </c>
      <c r="G665" s="56">
        <f t="shared" ref="G665:G668" si="301">IF(F665&gt;0,(F665*100/(E665-J665)),0)</f>
        <v>0</v>
      </c>
      <c r="H665" s="19">
        <v>0</v>
      </c>
      <c r="I665" s="57">
        <f t="shared" ref="I665:I668" si="302">IF(H665&gt;0,(H665*100/(E665-J665)),0)</f>
        <v>0</v>
      </c>
      <c r="J665" s="22">
        <v>0</v>
      </c>
      <c r="K665" s="58">
        <f>IF(J665&gt;0,(J665*100/(E665)),0)</f>
        <v>0</v>
      </c>
      <c r="L665" s="18">
        <v>0</v>
      </c>
      <c r="M665" s="19">
        <v>0</v>
      </c>
      <c r="N665" s="56">
        <f t="shared" ref="N665:N668" si="303">IF(M665&gt;0,(M665*100/(L665-S665)),0)</f>
        <v>0</v>
      </c>
      <c r="O665" s="19">
        <v>0</v>
      </c>
      <c r="P665" s="19">
        <v>0</v>
      </c>
      <c r="Q665" s="19">
        <v>0</v>
      </c>
      <c r="R665" s="57">
        <f t="shared" ref="R665:R668" si="304">IF(Q665&gt;0,(Q665*100/(L665-S665)),0)</f>
        <v>0</v>
      </c>
      <c r="S665" s="76">
        <v>0</v>
      </c>
      <c r="T665" s="58">
        <f t="shared" ref="T665:T668" si="305">IF(S665&gt;0,(S665*100/(L665)),0)</f>
        <v>0</v>
      </c>
      <c r="V665" s="17"/>
    </row>
    <row r="666" spans="1:24" s="16" customFormat="1" ht="14.25" customHeight="1">
      <c r="A666" s="7"/>
      <c r="B666" s="7"/>
      <c r="C666" s="7"/>
      <c r="D666" s="8" t="s">
        <v>18</v>
      </c>
      <c r="E666" s="18">
        <v>0</v>
      </c>
      <c r="F666" s="19">
        <v>0</v>
      </c>
      <c r="G666" s="56">
        <f t="shared" si="301"/>
        <v>0</v>
      </c>
      <c r="H666" s="19">
        <v>0</v>
      </c>
      <c r="I666" s="57">
        <f t="shared" si="302"/>
        <v>0</v>
      </c>
      <c r="J666" s="22">
        <v>0</v>
      </c>
      <c r="K666" s="58">
        <f t="shared" ref="K666:K668" si="306">IF(J666&gt;0,(J666*100/(E666)),0)</f>
        <v>0</v>
      </c>
      <c r="L666" s="18">
        <v>0</v>
      </c>
      <c r="M666" s="19">
        <v>0</v>
      </c>
      <c r="N666" s="56">
        <f t="shared" si="303"/>
        <v>0</v>
      </c>
      <c r="O666" s="19">
        <v>0</v>
      </c>
      <c r="P666" s="19">
        <v>0</v>
      </c>
      <c r="Q666" s="19">
        <v>0</v>
      </c>
      <c r="R666" s="57">
        <f t="shared" si="304"/>
        <v>0</v>
      </c>
      <c r="S666" s="76">
        <v>0</v>
      </c>
      <c r="T666" s="58">
        <f t="shared" si="305"/>
        <v>0</v>
      </c>
      <c r="V666" s="17"/>
    </row>
    <row r="667" spans="1:24">
      <c r="A667" s="25"/>
      <c r="B667" s="25"/>
      <c r="C667" s="25"/>
      <c r="D667" s="110" t="s">
        <v>19</v>
      </c>
      <c r="E667" s="18">
        <v>0</v>
      </c>
      <c r="F667" s="19">
        <v>0</v>
      </c>
      <c r="G667" s="56">
        <f t="shared" si="301"/>
        <v>0</v>
      </c>
      <c r="H667" s="19">
        <v>0</v>
      </c>
      <c r="I667" s="57">
        <f t="shared" si="302"/>
        <v>0</v>
      </c>
      <c r="J667" s="22">
        <v>0</v>
      </c>
      <c r="K667" s="58">
        <f t="shared" si="306"/>
        <v>0</v>
      </c>
      <c r="L667" s="18">
        <v>0</v>
      </c>
      <c r="M667" s="19">
        <v>0</v>
      </c>
      <c r="N667" s="56">
        <f t="shared" si="303"/>
        <v>0</v>
      </c>
      <c r="O667" s="19">
        <v>0</v>
      </c>
      <c r="P667" s="19">
        <v>0</v>
      </c>
      <c r="Q667" s="19">
        <v>0</v>
      </c>
      <c r="R667" s="57">
        <f t="shared" si="304"/>
        <v>0</v>
      </c>
      <c r="S667" s="76">
        <v>0</v>
      </c>
      <c r="T667" s="58">
        <f t="shared" si="305"/>
        <v>0</v>
      </c>
      <c r="U667" s="27"/>
      <c r="V667" s="28"/>
      <c r="W667" s="27"/>
      <c r="X667" s="27"/>
    </row>
    <row r="668" spans="1:24">
      <c r="A668" s="25"/>
      <c r="B668" s="25"/>
      <c r="C668" s="25"/>
      <c r="D668" s="110" t="s">
        <v>15</v>
      </c>
      <c r="E668" s="18">
        <v>0</v>
      </c>
      <c r="F668" s="19">
        <v>0</v>
      </c>
      <c r="G668" s="56">
        <f t="shared" si="301"/>
        <v>0</v>
      </c>
      <c r="H668" s="19">
        <v>0</v>
      </c>
      <c r="I668" s="57">
        <f t="shared" si="302"/>
        <v>0</v>
      </c>
      <c r="J668" s="22">
        <v>0</v>
      </c>
      <c r="K668" s="58">
        <f t="shared" si="306"/>
        <v>0</v>
      </c>
      <c r="L668" s="18">
        <v>0</v>
      </c>
      <c r="M668" s="19">
        <v>0</v>
      </c>
      <c r="N668" s="56">
        <f t="shared" si="303"/>
        <v>0</v>
      </c>
      <c r="O668" s="19">
        <v>0</v>
      </c>
      <c r="P668" s="19">
        <v>0</v>
      </c>
      <c r="Q668" s="19">
        <v>0</v>
      </c>
      <c r="R668" s="57">
        <f t="shared" si="304"/>
        <v>0</v>
      </c>
      <c r="S668" s="76">
        <v>0</v>
      </c>
      <c r="T668" s="58">
        <f t="shared" si="305"/>
        <v>0</v>
      </c>
      <c r="U668" s="27"/>
      <c r="V668" s="28"/>
      <c r="W668" s="27"/>
      <c r="X668" s="27"/>
    </row>
    <row r="669" spans="1:24" s="65" customFormat="1">
      <c r="A669" s="125" t="s">
        <v>13</v>
      </c>
      <c r="B669" s="125"/>
      <c r="C669" s="125"/>
      <c r="D669" s="125"/>
      <c r="E669" s="59">
        <f t="shared" ref="E669:T669" si="307">SUM(E664:E668)</f>
        <v>0</v>
      </c>
      <c r="F669" s="60">
        <f t="shared" si="307"/>
        <v>0</v>
      </c>
      <c r="G669" s="61">
        <f t="shared" si="307"/>
        <v>0</v>
      </c>
      <c r="H669" s="60">
        <f t="shared" si="307"/>
        <v>0</v>
      </c>
      <c r="I669" s="61">
        <f t="shared" si="307"/>
        <v>0</v>
      </c>
      <c r="J669" s="60">
        <f t="shared" si="307"/>
        <v>0</v>
      </c>
      <c r="K669" s="62">
        <f t="shared" si="307"/>
        <v>0</v>
      </c>
      <c r="L669" s="59">
        <f t="shared" si="307"/>
        <v>0</v>
      </c>
      <c r="M669" s="60">
        <f t="shared" si="307"/>
        <v>0</v>
      </c>
      <c r="N669" s="61">
        <f t="shared" si="307"/>
        <v>0</v>
      </c>
      <c r="O669" s="60">
        <f t="shared" si="307"/>
        <v>0</v>
      </c>
      <c r="P669" s="60">
        <f t="shared" si="307"/>
        <v>0</v>
      </c>
      <c r="Q669" s="60">
        <f t="shared" si="307"/>
        <v>0</v>
      </c>
      <c r="R669" s="61">
        <f t="shared" si="307"/>
        <v>0</v>
      </c>
      <c r="S669" s="60">
        <f t="shared" si="307"/>
        <v>0</v>
      </c>
      <c r="T669" s="62">
        <f t="shared" si="307"/>
        <v>0</v>
      </c>
      <c r="U669" s="63"/>
      <c r="V669" s="64"/>
      <c r="W669" s="63"/>
      <c r="X669" s="63"/>
    </row>
    <row r="670" spans="1:24" s="72" customFormat="1" ht="15.75" thickBot="1">
      <c r="A670" s="126" t="s">
        <v>14</v>
      </c>
      <c r="B670" s="126"/>
      <c r="C670" s="126"/>
      <c r="D670" s="126"/>
      <c r="E670" s="66">
        <f>SUM(E669)</f>
        <v>0</v>
      </c>
      <c r="F670" s="67">
        <f>F669</f>
        <v>0</v>
      </c>
      <c r="G670" s="68">
        <f>IF(F670&gt;0,(F670*100/(E670-J670)),0)</f>
        <v>0</v>
      </c>
      <c r="H670" s="67">
        <f>H669</f>
        <v>0</v>
      </c>
      <c r="I670" s="69">
        <f>IF(H670&gt;0,(H670*100/(E670-J670)),0)</f>
        <v>0</v>
      </c>
      <c r="J670" s="70">
        <f>J669</f>
        <v>0</v>
      </c>
      <c r="K670" s="71">
        <f>IF(J670&gt;0,(J670*100/E670),0)</f>
        <v>0</v>
      </c>
      <c r="L670" s="66">
        <f>L669</f>
        <v>0</v>
      </c>
      <c r="M670" s="67">
        <f>M669</f>
        <v>0</v>
      </c>
      <c r="N670" s="68">
        <f>IF(M670&gt;0,(M670*100/(L670-S670)),0)</f>
        <v>0</v>
      </c>
      <c r="O670" s="67">
        <f>O669</f>
        <v>0</v>
      </c>
      <c r="P670" s="67">
        <f>P669</f>
        <v>0</v>
      </c>
      <c r="Q670" s="67">
        <f>Q669</f>
        <v>0</v>
      </c>
      <c r="R670" s="69">
        <f>IF(Q670&gt;0,(Q670*100/(L670-S670)),0)</f>
        <v>0</v>
      </c>
      <c r="S670" s="70">
        <f>S669</f>
        <v>0</v>
      </c>
      <c r="T670" s="71">
        <f>IF(S670&gt;0,(S670*100/L670),0)</f>
        <v>0</v>
      </c>
      <c r="V670" s="73"/>
    </row>
    <row r="673" spans="1:24" s="1" customFormat="1" ht="18.75">
      <c r="A673" s="137" t="s">
        <v>120</v>
      </c>
      <c r="B673" s="137"/>
      <c r="C673" s="137"/>
      <c r="D673" s="137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V673" s="2"/>
    </row>
    <row r="674" spans="1:24" s="1" customFormat="1" ht="18.75">
      <c r="A674" s="137" t="s">
        <v>121</v>
      </c>
      <c r="B674" s="137"/>
      <c r="C674" s="137"/>
      <c r="D674" s="137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V674" s="2"/>
    </row>
    <row r="675" spans="1:24" s="140" customFormat="1" ht="15.75" thickBot="1">
      <c r="A675" s="138"/>
      <c r="B675" s="139"/>
      <c r="C675" s="139"/>
      <c r="D675" s="139"/>
      <c r="E675" s="139"/>
      <c r="F675" s="139"/>
      <c r="G675" s="139"/>
      <c r="H675" s="139"/>
      <c r="I675" s="139"/>
      <c r="J675" s="139"/>
      <c r="K675" s="139"/>
      <c r="L675" s="139"/>
      <c r="M675" s="139"/>
      <c r="N675" s="139"/>
      <c r="O675" s="139"/>
      <c r="P675" s="139"/>
      <c r="Q675" s="139"/>
      <c r="R675" s="139"/>
      <c r="S675" s="139"/>
      <c r="T675" s="139"/>
      <c r="U675" s="139"/>
      <c r="V675" s="139"/>
      <c r="W675" s="139"/>
      <c r="X675" s="139"/>
    </row>
    <row r="676" spans="1:24">
      <c r="A676" s="123" t="s">
        <v>0</v>
      </c>
      <c r="B676" s="123"/>
      <c r="C676" s="141" t="s">
        <v>26</v>
      </c>
      <c r="D676" s="142"/>
      <c r="E676" s="147" t="s">
        <v>1</v>
      </c>
      <c r="F676" s="148"/>
      <c r="G676" s="148"/>
      <c r="H676" s="148"/>
      <c r="I676" s="148"/>
      <c r="J676" s="148"/>
      <c r="K676" s="149"/>
      <c r="L676" s="147" t="s">
        <v>2</v>
      </c>
      <c r="M676" s="148"/>
      <c r="N676" s="148"/>
      <c r="O676" s="148"/>
      <c r="P676" s="148"/>
      <c r="Q676" s="148"/>
      <c r="R676" s="148"/>
      <c r="S676" s="148"/>
      <c r="T676" s="149"/>
    </row>
    <row r="677" spans="1:24">
      <c r="A677" s="150" t="s">
        <v>3</v>
      </c>
      <c r="B677" s="150" t="s">
        <v>4</v>
      </c>
      <c r="C677" s="143"/>
      <c r="D677" s="144"/>
      <c r="E677" s="151" t="s">
        <v>5</v>
      </c>
      <c r="F677" s="153" t="s">
        <v>6</v>
      </c>
      <c r="G677" s="153"/>
      <c r="H677" s="154" t="s">
        <v>7</v>
      </c>
      <c r="I677" s="154"/>
      <c r="J677" s="155" t="s">
        <v>8</v>
      </c>
      <c r="K677" s="156"/>
      <c r="L677" s="151" t="s">
        <v>5</v>
      </c>
      <c r="M677" s="157" t="s">
        <v>6</v>
      </c>
      <c r="N677" s="158"/>
      <c r="O677" s="154" t="s">
        <v>7</v>
      </c>
      <c r="P677" s="154"/>
      <c r="Q677" s="154"/>
      <c r="R677" s="154"/>
      <c r="S677" s="159" t="s">
        <v>8</v>
      </c>
      <c r="T677" s="160"/>
    </row>
    <row r="678" spans="1:24">
      <c r="A678" s="150"/>
      <c r="B678" s="150"/>
      <c r="C678" s="143"/>
      <c r="D678" s="144"/>
      <c r="E678" s="151"/>
      <c r="F678" s="129" t="s">
        <v>9</v>
      </c>
      <c r="G678" s="131" t="s">
        <v>10</v>
      </c>
      <c r="H678" s="129" t="s">
        <v>9</v>
      </c>
      <c r="I678" s="133" t="s">
        <v>10</v>
      </c>
      <c r="J678" s="135" t="s">
        <v>5</v>
      </c>
      <c r="K678" s="127" t="s">
        <v>10</v>
      </c>
      <c r="L678" s="151"/>
      <c r="M678" s="129" t="s">
        <v>9</v>
      </c>
      <c r="N678" s="131" t="s">
        <v>10</v>
      </c>
      <c r="O678" s="123" t="s">
        <v>9</v>
      </c>
      <c r="P678" s="123"/>
      <c r="Q678" s="123"/>
      <c r="R678" s="133" t="s">
        <v>10</v>
      </c>
      <c r="S678" s="135" t="s">
        <v>5</v>
      </c>
      <c r="T678" s="161" t="s">
        <v>10</v>
      </c>
    </row>
    <row r="679" spans="1:24" ht="15.75" thickBot="1">
      <c r="A679" s="150"/>
      <c r="B679" s="150"/>
      <c r="C679" s="145"/>
      <c r="D679" s="146"/>
      <c r="E679" s="152"/>
      <c r="F679" s="130"/>
      <c r="G679" s="132"/>
      <c r="H679" s="130"/>
      <c r="I679" s="134"/>
      <c r="J679" s="136"/>
      <c r="K679" s="128"/>
      <c r="L679" s="152"/>
      <c r="M679" s="130"/>
      <c r="N679" s="132"/>
      <c r="O679" s="5" t="s">
        <v>11</v>
      </c>
      <c r="P679" s="6" t="s">
        <v>12</v>
      </c>
      <c r="Q679" s="6" t="s">
        <v>13</v>
      </c>
      <c r="R679" s="134"/>
      <c r="S679" s="136"/>
      <c r="T679" s="162"/>
    </row>
    <row r="680" spans="1:24">
      <c r="A680" s="123"/>
      <c r="B680" s="123"/>
      <c r="C680" s="123"/>
      <c r="D680" s="123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</row>
    <row r="681" spans="1:24">
      <c r="A681" s="102" t="s">
        <v>122</v>
      </c>
      <c r="B681" s="102">
        <v>42735</v>
      </c>
      <c r="C681" s="25"/>
      <c r="D681" s="110" t="s">
        <v>15</v>
      </c>
      <c r="E681" s="18">
        <v>4</v>
      </c>
      <c r="F681" s="19">
        <v>4</v>
      </c>
      <c r="G681" s="56">
        <f t="shared" ref="G681" si="308">IF(F681&gt;0,(F681*100/(E681-J681)),0)</f>
        <v>100</v>
      </c>
      <c r="H681" s="19">
        <v>0</v>
      </c>
      <c r="I681" s="57">
        <f t="shared" ref="I681" si="309">IF(H681&gt;0,(H681*100/(E681-J681)),0)</f>
        <v>0</v>
      </c>
      <c r="J681" s="92">
        <v>0</v>
      </c>
      <c r="K681" s="58">
        <f t="shared" ref="K681" si="310">IF(J681&gt;0,(J681*100/(E681)),0)</f>
        <v>0</v>
      </c>
      <c r="L681" s="18">
        <v>3</v>
      </c>
      <c r="M681" s="19">
        <v>2</v>
      </c>
      <c r="N681" s="56">
        <f t="shared" ref="N681" si="311">IF(M681&gt;0,(M681*100/(L681-S681)),0)</f>
        <v>66.666666666666671</v>
      </c>
      <c r="O681" s="19">
        <v>0</v>
      </c>
      <c r="P681" s="19">
        <v>1</v>
      </c>
      <c r="Q681" s="19">
        <v>1</v>
      </c>
      <c r="R681" s="57">
        <f t="shared" ref="R681" si="312">IF(Q681&gt;0,(Q681*100/(L681-S681)),0)</f>
        <v>33.333333333333336</v>
      </c>
      <c r="S681" s="101">
        <v>0</v>
      </c>
      <c r="T681" s="58">
        <f t="shared" ref="T681" si="313">IF(S681&gt;0,(S681*100/(L681)),0)</f>
        <v>0</v>
      </c>
      <c r="U681" s="27"/>
      <c r="V681" s="28"/>
      <c r="W681" s="27"/>
      <c r="X681" s="27"/>
    </row>
    <row r="682" spans="1:24" s="65" customFormat="1">
      <c r="A682" s="125" t="s">
        <v>13</v>
      </c>
      <c r="B682" s="125"/>
      <c r="C682" s="125"/>
      <c r="D682" s="125"/>
      <c r="E682" s="59">
        <f t="shared" ref="E682:T682" si="314">SUM(E681:E681)</f>
        <v>4</v>
      </c>
      <c r="F682" s="60">
        <f t="shared" si="314"/>
        <v>4</v>
      </c>
      <c r="G682" s="61">
        <f t="shared" si="314"/>
        <v>100</v>
      </c>
      <c r="H682" s="60">
        <f t="shared" si="314"/>
        <v>0</v>
      </c>
      <c r="I682" s="61">
        <f t="shared" si="314"/>
        <v>0</v>
      </c>
      <c r="J682" s="60">
        <f t="shared" si="314"/>
        <v>0</v>
      </c>
      <c r="K682" s="62">
        <f t="shared" si="314"/>
        <v>0</v>
      </c>
      <c r="L682" s="59">
        <f t="shared" si="314"/>
        <v>3</v>
      </c>
      <c r="M682" s="60">
        <f t="shared" si="314"/>
        <v>2</v>
      </c>
      <c r="N682" s="61">
        <f t="shared" si="314"/>
        <v>66.666666666666671</v>
      </c>
      <c r="O682" s="60">
        <f t="shared" si="314"/>
        <v>0</v>
      </c>
      <c r="P682" s="60">
        <f t="shared" si="314"/>
        <v>1</v>
      </c>
      <c r="Q682" s="60">
        <f t="shared" si="314"/>
        <v>1</v>
      </c>
      <c r="R682" s="61">
        <f t="shared" si="314"/>
        <v>33.333333333333336</v>
      </c>
      <c r="S682" s="60">
        <f t="shared" si="314"/>
        <v>0</v>
      </c>
      <c r="T682" s="62">
        <f t="shared" si="314"/>
        <v>0</v>
      </c>
      <c r="U682" s="63"/>
      <c r="V682" s="64"/>
      <c r="W682" s="63"/>
      <c r="X682" s="63"/>
    </row>
    <row r="683" spans="1:24" s="72" customFormat="1" ht="15.75" thickBot="1">
      <c r="A683" s="126" t="s">
        <v>14</v>
      </c>
      <c r="B683" s="126"/>
      <c r="C683" s="126"/>
      <c r="D683" s="126"/>
      <c r="E683" s="66">
        <f>SUM(E682)</f>
        <v>4</v>
      </c>
      <c r="F683" s="67">
        <f>F682</f>
        <v>4</v>
      </c>
      <c r="G683" s="68">
        <f>IF(F683&gt;0,(F683*100/(E683-J683)),0)</f>
        <v>100</v>
      </c>
      <c r="H683" s="67">
        <f>H682</f>
        <v>0</v>
      </c>
      <c r="I683" s="69">
        <f>IF(H683&gt;0,(H683*100/(E683-J683)),0)</f>
        <v>0</v>
      </c>
      <c r="J683" s="100">
        <f>J682</f>
        <v>0</v>
      </c>
      <c r="K683" s="71">
        <f>IF(J683&gt;0,(J683*100/E683),0)</f>
        <v>0</v>
      </c>
      <c r="L683" s="66">
        <f>L682</f>
        <v>3</v>
      </c>
      <c r="M683" s="67">
        <f>M682</f>
        <v>2</v>
      </c>
      <c r="N683" s="68">
        <f>IF(M683&gt;0,(M683*100/(L683-S683)),0)</f>
        <v>66.666666666666671</v>
      </c>
      <c r="O683" s="67">
        <f>O682</f>
        <v>0</v>
      </c>
      <c r="P683" s="67">
        <f>P682</f>
        <v>1</v>
      </c>
      <c r="Q683" s="67">
        <f>Q682</f>
        <v>1</v>
      </c>
      <c r="R683" s="69">
        <f>IF(Q683&gt;0,(Q683*100/(L683-S683)),0)</f>
        <v>33.333333333333336</v>
      </c>
      <c r="S683" s="100">
        <f>S682</f>
        <v>0</v>
      </c>
      <c r="T683" s="71">
        <f>IF(S683&gt;0,(S683*100/L683),0)</f>
        <v>0</v>
      </c>
      <c r="V683" s="73"/>
    </row>
    <row r="686" spans="1:24">
      <c r="A686" s="95"/>
      <c r="B686" s="95"/>
      <c r="C686" s="95"/>
      <c r="D686" s="95"/>
      <c r="E686" s="95"/>
      <c r="F686" s="95"/>
      <c r="G686" s="96"/>
      <c r="H686" s="95"/>
      <c r="I686" s="96"/>
      <c r="J686" s="95"/>
      <c r="K686" s="96"/>
      <c r="L686" s="97"/>
      <c r="M686" s="95"/>
      <c r="N686" s="96"/>
      <c r="O686" s="95"/>
      <c r="P686" s="97"/>
      <c r="Q686" s="97"/>
      <c r="R686" s="96"/>
      <c r="S686" s="95"/>
      <c r="T686" s="96"/>
    </row>
    <row r="687" spans="1:24">
      <c r="A687" s="95"/>
      <c r="B687" s="95"/>
      <c r="C687" s="95"/>
      <c r="D687" s="95"/>
      <c r="E687" s="95"/>
      <c r="F687" s="95"/>
      <c r="G687" s="96"/>
      <c r="H687" s="95"/>
      <c r="I687" s="96"/>
      <c r="J687" s="95"/>
      <c r="K687" s="96"/>
      <c r="L687" s="97"/>
      <c r="M687" s="95"/>
      <c r="N687" s="96"/>
      <c r="O687" s="95"/>
      <c r="P687" s="97"/>
      <c r="Q687" s="97"/>
      <c r="R687" s="96"/>
      <c r="S687" s="95"/>
      <c r="T687" s="96"/>
    </row>
    <row r="688" spans="1:24" ht="36" customHeight="1" thickBot="1">
      <c r="A688" s="80"/>
      <c r="B688" s="81" t="s">
        <v>27</v>
      </c>
      <c r="C688" s="82"/>
      <c r="D688" s="82"/>
      <c r="E688" s="106">
        <f>SUM(E15,E29,E43,E60,E74,E91,E106,E121,E140,E157,E177,E195,E208,E221,E234,E255,E269,E282,E295,E308,E324,E341,E358,E371,E384,E397,E410,E423,E436,E451,E464,E486,E499,E515,E529,E544,E557,E570,E583,E596,E609,E622,E640,E653,E683)</f>
        <v>4625</v>
      </c>
      <c r="F688" s="83">
        <f>SUM(F15,F29,F43,F60,F74,F91,F106,F121,F140,F157,F177,F195,F208,F221,F234,F255,F269,F282,F295,F308,F324,F341,F358,F371,F384,F397,F410,F423,F436,F451,F464,F486,F499,F515,F529,F544,F557,F570,F583,F596,F609,F622,F640,F653,F683)</f>
        <v>3020</v>
      </c>
      <c r="G688" s="115">
        <f>IF(F688&gt;0,(F688*100/(E688-J688)),0)</f>
        <v>67.245602315742602</v>
      </c>
      <c r="H688" s="83">
        <f>SUM(H15,H29,H43,H60,H74,H91,H106,H121,H140,H157,H177,H195,H208,H221,H234,H255,H269,H282,H295,H308,H324,H341,H358,H371,H384,H397,H410,H423,H436,H451,H464,H486,H499,H515,H529,H544,H557,H570,H583,H596,H609,H622,H640,H653,H683)</f>
        <v>1464</v>
      </c>
      <c r="I688" s="114">
        <f>IF(H688&gt;0,(H688*100/(E688-J688)),0)</f>
        <v>32.598530394121575</v>
      </c>
      <c r="J688" s="84">
        <f>SUM(J15,J29,J43,J60,J74,J91,J106,J121,J140,J157,J177,J195,J208,J221,J234,J255,J269,J282,J295,J308,J324,J341,J358,J371,J384,J397,J410,J423,J436,J451,J464,J486,J499,J515,J529,J544,J557,J570,J583,J596,J609,J622,J640,J653,J683)</f>
        <v>134</v>
      </c>
      <c r="K688" s="116">
        <f>IF(J688&gt;0,(J688*100/(E688)),0)</f>
        <v>2.8972972972972975</v>
      </c>
      <c r="L688" s="94">
        <f>SUM(L15,L29,L43,L60,L74,L91,L106,L121,L140,L157,L177,L195,L208,L221,L234,L255,L269,L282,L295,L308,L324,L341,L358,L371,L384,L397,L410,L423,L436,L451,L464,L486,L499,L515,L529,L544,L557,L570,L583,L596,L609,L622,L640,L653,L683)</f>
        <v>8147</v>
      </c>
      <c r="M688" s="83">
        <f>SUM(M15,M29,M43,M60,M74,M91,M106,M121,M140,M157,M177,M195,M208,M221,M234,M255,M269,M282,M295,M308,M324,M341,M358,M371,M384,M397,M410,M423,M436,M451,M464,M486,M499,M515,M529,M544,M557,M570,M583,M596,M609,M622,M640,M653,M683)</f>
        <v>2943</v>
      </c>
      <c r="N688" s="115">
        <f>IF(M688&gt;0,(M688*100/(L688-S688)),0)</f>
        <v>37.740446268273914</v>
      </c>
      <c r="O688" s="83">
        <f>SUM(O15,O29,O43,O60,O74,O91,O106,O121,O140,O157,O177,O195,O208,O221,O234,O255,O269,O282,O295,O308,O324,O341,O358,O371,O384,O397,O410,O423,O436,O451,O464,O486,O499,O515,O529,O544,O557,O570,O583,O596,O609,O622,O640,O653,O683)</f>
        <v>2309</v>
      </c>
      <c r="P688" s="83">
        <f>SUM(P15,P29,P43,P60,P74,P91,P106,P121,P140,P157,P177,P195,P208,P221,P234,P255,P269,P282,P295,P308,P324,P341,P358,P371,P384,P397,P410,P423,P436,P451,P464,P486,P499,P515,P529,P544,P557,P570,P583,P596,P609,P622,P640,P653,P683)</f>
        <v>2527</v>
      </c>
      <c r="Q688" s="83">
        <f>SUM(Q15,Q29,Q43,Q60,Q74,Q91,Q106,Q121,Q140,Q157,Q177,Q195,Q208,Q221,Q234,Q255,Q269,Q282,Q295,Q308,Q324,Q341,Q358,Q371,Q384,Q397,Q410,Q423,Q436,Q451,Q464,Q486,Q499,Q515,Q529,Q544,Q557,Q570,Q583,Q596,Q609,Q622,Q640,Q653,Q683)</f>
        <v>4836</v>
      </c>
      <c r="R688" s="114">
        <f>IF(Q688&gt;0,(Q688*100/(L688-S688)),0)</f>
        <v>62.015901513208512</v>
      </c>
      <c r="S688" s="83">
        <f>SUM(S15,S29,S43,S60,S74,S91,S106,S121,S140,S157,S177,S195,S208,S221,S234,S255,S269,S282,S295,S308,S324,S341,S358,S371,S384,S397,S410,S423,S436,S451,S464,S486,S499,S515,S529,S544,S557,S570,S583,S596,S609,S622,S640,S653,S683)</f>
        <v>349</v>
      </c>
      <c r="T688" s="116">
        <f>IF(S688&gt;0,(S688*100/(L688)),0)</f>
        <v>4.2837854424941693</v>
      </c>
    </row>
    <row r="689" spans="1:20" ht="13.5" customHeight="1"/>
    <row r="690" spans="1:20" ht="24.75" customHeight="1">
      <c r="A690" s="118" t="s">
        <v>126</v>
      </c>
      <c r="B690" s="119"/>
      <c r="C690" s="119"/>
      <c r="D690" s="119"/>
      <c r="E690" s="119"/>
      <c r="F690" s="119"/>
      <c r="G690" s="120"/>
    </row>
    <row r="691" spans="1:20" ht="17.25" customHeight="1"/>
    <row r="692" spans="1:20" ht="15" customHeight="1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</row>
    <row r="693" spans="1:20" ht="17.25" hidden="1" customHeight="1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</row>
    <row r="694" spans="1:20" ht="13.5" hidden="1" customHeight="1">
      <c r="A694" s="86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</row>
    <row r="695" spans="1:20" ht="23.25" customHeight="1">
      <c r="A695" s="87" t="s">
        <v>28</v>
      </c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9"/>
    </row>
    <row r="696" spans="1:20" ht="23.25" customHeight="1">
      <c r="A696" s="121" t="s">
        <v>127</v>
      </c>
      <c r="B696" s="122"/>
      <c r="C696" s="12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</row>
    <row r="697" spans="1:20" ht="23.25" customHeight="1">
      <c r="A697" s="87" t="s">
        <v>123</v>
      </c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9"/>
    </row>
    <row r="698" spans="1:20" ht="23.25" customHeight="1">
      <c r="A698" s="87" t="s">
        <v>124</v>
      </c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90"/>
      <c r="S698" s="88"/>
      <c r="T698" s="89"/>
    </row>
    <row r="699" spans="1:20" ht="23.25" customHeight="1">
      <c r="A699" s="117" t="s">
        <v>125</v>
      </c>
    </row>
  </sheetData>
  <mergeCells count="1478">
    <mergeCell ref="O678:Q678"/>
    <mergeCell ref="R678:R679"/>
    <mergeCell ref="S678:S679"/>
    <mergeCell ref="T678:T679"/>
    <mergeCell ref="A680:T680"/>
    <mergeCell ref="A682:D682"/>
    <mergeCell ref="A683:D683"/>
    <mergeCell ref="A674:T674"/>
    <mergeCell ref="A675:XFD675"/>
    <mergeCell ref="A676:B676"/>
    <mergeCell ref="C676:D679"/>
    <mergeCell ref="E676:K676"/>
    <mergeCell ref="L676:T676"/>
    <mergeCell ref="A677:A679"/>
    <mergeCell ref="B677:B679"/>
    <mergeCell ref="E677:E679"/>
    <mergeCell ref="F677:G677"/>
    <mergeCell ref="H677:I677"/>
    <mergeCell ref="J677:K677"/>
    <mergeCell ref="L677:L679"/>
    <mergeCell ref="M677:N677"/>
    <mergeCell ref="O677:R677"/>
    <mergeCell ref="S677:T677"/>
    <mergeCell ref="F678:F679"/>
    <mergeCell ref="G678:G679"/>
    <mergeCell ref="H678:H679"/>
    <mergeCell ref="I678:I679"/>
    <mergeCell ref="J678:J679"/>
    <mergeCell ref="K678:K679"/>
    <mergeCell ref="M678:M679"/>
    <mergeCell ref="N678:N679"/>
    <mergeCell ref="N661:N662"/>
    <mergeCell ref="O661:Q661"/>
    <mergeCell ref="R661:R662"/>
    <mergeCell ref="S661:S662"/>
    <mergeCell ref="T661:T662"/>
    <mergeCell ref="A663:T663"/>
    <mergeCell ref="A669:D669"/>
    <mergeCell ref="A670:D670"/>
    <mergeCell ref="A673:T673"/>
    <mergeCell ref="A656:T656"/>
    <mergeCell ref="A657:T657"/>
    <mergeCell ref="A658:XFD658"/>
    <mergeCell ref="A659:B659"/>
    <mergeCell ref="C659:D662"/>
    <mergeCell ref="E659:K659"/>
    <mergeCell ref="L659:T659"/>
    <mergeCell ref="A660:A662"/>
    <mergeCell ref="B660:B662"/>
    <mergeCell ref="E660:E662"/>
    <mergeCell ref="F660:G660"/>
    <mergeCell ref="H660:I660"/>
    <mergeCell ref="J660:K660"/>
    <mergeCell ref="L660:L662"/>
    <mergeCell ref="M660:N660"/>
    <mergeCell ref="O660:R660"/>
    <mergeCell ref="S660:T660"/>
    <mergeCell ref="F661:F662"/>
    <mergeCell ref="G661:G662"/>
    <mergeCell ref="H661:H662"/>
    <mergeCell ref="I661:I662"/>
    <mergeCell ref="J661:J662"/>
    <mergeCell ref="K661:K662"/>
    <mergeCell ref="M661:M662"/>
    <mergeCell ref="M648:M649"/>
    <mergeCell ref="N648:N649"/>
    <mergeCell ref="O648:Q648"/>
    <mergeCell ref="R648:R649"/>
    <mergeCell ref="S648:S649"/>
    <mergeCell ref="T648:T649"/>
    <mergeCell ref="A650:T650"/>
    <mergeCell ref="A652:D652"/>
    <mergeCell ref="A653:D653"/>
    <mergeCell ref="A640:D640"/>
    <mergeCell ref="A643:T643"/>
    <mergeCell ref="A644:T644"/>
    <mergeCell ref="A645:XFD645"/>
    <mergeCell ref="A646:B646"/>
    <mergeCell ref="C646:D649"/>
    <mergeCell ref="E646:K646"/>
    <mergeCell ref="L646:T646"/>
    <mergeCell ref="A647:A649"/>
    <mergeCell ref="B647:B649"/>
    <mergeCell ref="E647:E649"/>
    <mergeCell ref="F647:G647"/>
    <mergeCell ref="H647:I647"/>
    <mergeCell ref="J647:K647"/>
    <mergeCell ref="L647:L649"/>
    <mergeCell ref="M647:N647"/>
    <mergeCell ref="O647:R647"/>
    <mergeCell ref="S647:T647"/>
    <mergeCell ref="F648:F649"/>
    <mergeCell ref="G648:G649"/>
    <mergeCell ref="H648:H649"/>
    <mergeCell ref="I648:I649"/>
    <mergeCell ref="J648:J649"/>
    <mergeCell ref="K648:K649"/>
    <mergeCell ref="K630:K631"/>
    <mergeCell ref="M630:M631"/>
    <mergeCell ref="N630:N631"/>
    <mergeCell ref="O630:Q630"/>
    <mergeCell ref="R630:R631"/>
    <mergeCell ref="S630:S631"/>
    <mergeCell ref="T630:T631"/>
    <mergeCell ref="A632:T632"/>
    <mergeCell ref="A639:D639"/>
    <mergeCell ref="A621:D621"/>
    <mergeCell ref="A622:D622"/>
    <mergeCell ref="A625:T625"/>
    <mergeCell ref="A626:T626"/>
    <mergeCell ref="A627:XFD627"/>
    <mergeCell ref="A628:B628"/>
    <mergeCell ref="C628:D631"/>
    <mergeCell ref="E628:K628"/>
    <mergeCell ref="L628:T628"/>
    <mergeCell ref="A629:A631"/>
    <mergeCell ref="B629:B631"/>
    <mergeCell ref="E629:E631"/>
    <mergeCell ref="F629:G629"/>
    <mergeCell ref="H629:I629"/>
    <mergeCell ref="J629:K629"/>
    <mergeCell ref="L629:L631"/>
    <mergeCell ref="M629:N629"/>
    <mergeCell ref="O629:R629"/>
    <mergeCell ref="S629:T629"/>
    <mergeCell ref="F630:F631"/>
    <mergeCell ref="G630:G631"/>
    <mergeCell ref="H630:H631"/>
    <mergeCell ref="I630:I631"/>
    <mergeCell ref="J630:J631"/>
    <mergeCell ref="J617:J618"/>
    <mergeCell ref="K617:K618"/>
    <mergeCell ref="M617:M618"/>
    <mergeCell ref="N617:N618"/>
    <mergeCell ref="O617:Q617"/>
    <mergeCell ref="R617:R618"/>
    <mergeCell ref="S617:S618"/>
    <mergeCell ref="T617:T618"/>
    <mergeCell ref="A619:T619"/>
    <mergeCell ref="A606:T606"/>
    <mergeCell ref="A608:D608"/>
    <mergeCell ref="A609:D609"/>
    <mergeCell ref="A612:T612"/>
    <mergeCell ref="A613:T613"/>
    <mergeCell ref="A614:XFD614"/>
    <mergeCell ref="A615:B615"/>
    <mergeCell ref="C615:D618"/>
    <mergeCell ref="E615:K615"/>
    <mergeCell ref="L615:T615"/>
    <mergeCell ref="A616:A618"/>
    <mergeCell ref="B616:B618"/>
    <mergeCell ref="E616:E618"/>
    <mergeCell ref="F616:G616"/>
    <mergeCell ref="H616:I616"/>
    <mergeCell ref="J616:K616"/>
    <mergeCell ref="L616:L618"/>
    <mergeCell ref="M616:N616"/>
    <mergeCell ref="O616:R616"/>
    <mergeCell ref="S616:T616"/>
    <mergeCell ref="F617:F618"/>
    <mergeCell ref="G617:G618"/>
    <mergeCell ref="H617:H618"/>
    <mergeCell ref="I617:I618"/>
    <mergeCell ref="I604:I605"/>
    <mergeCell ref="J604:J605"/>
    <mergeCell ref="K604:K605"/>
    <mergeCell ref="M604:M605"/>
    <mergeCell ref="N604:N605"/>
    <mergeCell ref="O604:Q604"/>
    <mergeCell ref="R604:R605"/>
    <mergeCell ref="S604:S605"/>
    <mergeCell ref="T604:T605"/>
    <mergeCell ref="T591:T592"/>
    <mergeCell ref="A593:T593"/>
    <mergeCell ref="A595:D595"/>
    <mergeCell ref="A596:D596"/>
    <mergeCell ref="A599:T599"/>
    <mergeCell ref="A600:T600"/>
    <mergeCell ref="A601:XFD601"/>
    <mergeCell ref="A602:B602"/>
    <mergeCell ref="C602:D605"/>
    <mergeCell ref="E602:K602"/>
    <mergeCell ref="L602:T602"/>
    <mergeCell ref="A603:A605"/>
    <mergeCell ref="B603:B605"/>
    <mergeCell ref="E603:E605"/>
    <mergeCell ref="F603:G603"/>
    <mergeCell ref="H603:I603"/>
    <mergeCell ref="J603:K603"/>
    <mergeCell ref="L603:L605"/>
    <mergeCell ref="M603:N603"/>
    <mergeCell ref="O603:R603"/>
    <mergeCell ref="S603:T603"/>
    <mergeCell ref="F604:F605"/>
    <mergeCell ref="G604:G605"/>
    <mergeCell ref="H604:H605"/>
    <mergeCell ref="H591:H592"/>
    <mergeCell ref="I591:I592"/>
    <mergeCell ref="J591:J592"/>
    <mergeCell ref="K591:K592"/>
    <mergeCell ref="M591:M592"/>
    <mergeCell ref="N591:N592"/>
    <mergeCell ref="O591:Q591"/>
    <mergeCell ref="R591:R592"/>
    <mergeCell ref="S591:S592"/>
    <mergeCell ref="S578:S579"/>
    <mergeCell ref="T578:T579"/>
    <mergeCell ref="A580:T580"/>
    <mergeCell ref="A582:D582"/>
    <mergeCell ref="A583:D583"/>
    <mergeCell ref="A586:T586"/>
    <mergeCell ref="A587:T587"/>
    <mergeCell ref="A588:XFD588"/>
    <mergeCell ref="A589:B589"/>
    <mergeCell ref="C589:D592"/>
    <mergeCell ref="E589:K589"/>
    <mergeCell ref="L589:T589"/>
    <mergeCell ref="A590:A592"/>
    <mergeCell ref="B590:B592"/>
    <mergeCell ref="E590:E592"/>
    <mergeCell ref="F590:G590"/>
    <mergeCell ref="H590:I590"/>
    <mergeCell ref="J590:K590"/>
    <mergeCell ref="L590:L592"/>
    <mergeCell ref="M590:N590"/>
    <mergeCell ref="O590:R590"/>
    <mergeCell ref="S590:T590"/>
    <mergeCell ref="F591:F592"/>
    <mergeCell ref="G591:G592"/>
    <mergeCell ref="A576:B576"/>
    <mergeCell ref="C576:D579"/>
    <mergeCell ref="E576:K576"/>
    <mergeCell ref="L576:T576"/>
    <mergeCell ref="A577:A579"/>
    <mergeCell ref="B577:B579"/>
    <mergeCell ref="E577:E579"/>
    <mergeCell ref="F577:G577"/>
    <mergeCell ref="H577:I577"/>
    <mergeCell ref="J577:K577"/>
    <mergeCell ref="L577:L579"/>
    <mergeCell ref="M577:N577"/>
    <mergeCell ref="O577:R577"/>
    <mergeCell ref="S577:T577"/>
    <mergeCell ref="F578:F579"/>
    <mergeCell ref="G578:G579"/>
    <mergeCell ref="H578:H579"/>
    <mergeCell ref="I578:I579"/>
    <mergeCell ref="J578:J579"/>
    <mergeCell ref="K578:K579"/>
    <mergeCell ref="M578:M579"/>
    <mergeCell ref="N578:N579"/>
    <mergeCell ref="O578:Q578"/>
    <mergeCell ref="R578:R579"/>
    <mergeCell ref="R565:R566"/>
    <mergeCell ref="S565:S566"/>
    <mergeCell ref="T565:T566"/>
    <mergeCell ref="A567:T567"/>
    <mergeCell ref="A569:D569"/>
    <mergeCell ref="A570:D570"/>
    <mergeCell ref="A573:T573"/>
    <mergeCell ref="A574:T574"/>
    <mergeCell ref="A575:XFD575"/>
    <mergeCell ref="A562:XFD562"/>
    <mergeCell ref="A563:B563"/>
    <mergeCell ref="C563:D566"/>
    <mergeCell ref="E563:K563"/>
    <mergeCell ref="L563:T563"/>
    <mergeCell ref="A564:A566"/>
    <mergeCell ref="B564:B566"/>
    <mergeCell ref="E564:E566"/>
    <mergeCell ref="F564:G564"/>
    <mergeCell ref="H564:I564"/>
    <mergeCell ref="J564:K564"/>
    <mergeCell ref="L564:L566"/>
    <mergeCell ref="M564:N564"/>
    <mergeCell ref="O564:R564"/>
    <mergeCell ref="S564:T564"/>
    <mergeCell ref="F565:F566"/>
    <mergeCell ref="G565:G566"/>
    <mergeCell ref="H565:H566"/>
    <mergeCell ref="I565:I566"/>
    <mergeCell ref="J565:J566"/>
    <mergeCell ref="K565:K566"/>
    <mergeCell ref="M565:M566"/>
    <mergeCell ref="N565:N566"/>
    <mergeCell ref="O565:Q565"/>
    <mergeCell ref="R552:R553"/>
    <mergeCell ref="S552:S553"/>
    <mergeCell ref="T552:T553"/>
    <mergeCell ref="A554:T554"/>
    <mergeCell ref="A556:D556"/>
    <mergeCell ref="A557:D557"/>
    <mergeCell ref="A559:XFD559"/>
    <mergeCell ref="A560:T560"/>
    <mergeCell ref="A561:T561"/>
    <mergeCell ref="A549:XFD549"/>
    <mergeCell ref="A550:B550"/>
    <mergeCell ref="C550:D553"/>
    <mergeCell ref="E550:K550"/>
    <mergeCell ref="L550:T550"/>
    <mergeCell ref="A551:A553"/>
    <mergeCell ref="B551:B553"/>
    <mergeCell ref="E551:E553"/>
    <mergeCell ref="F551:G551"/>
    <mergeCell ref="H551:I551"/>
    <mergeCell ref="J551:K551"/>
    <mergeCell ref="L551:L553"/>
    <mergeCell ref="M551:N551"/>
    <mergeCell ref="O551:R551"/>
    <mergeCell ref="S551:T551"/>
    <mergeCell ref="F552:F553"/>
    <mergeCell ref="G552:G553"/>
    <mergeCell ref="H552:H553"/>
    <mergeCell ref="I552:I553"/>
    <mergeCell ref="J552:J553"/>
    <mergeCell ref="K552:K553"/>
    <mergeCell ref="M552:M553"/>
    <mergeCell ref="N552:N553"/>
    <mergeCell ref="O552:Q552"/>
    <mergeCell ref="O537:Q537"/>
    <mergeCell ref="R537:R538"/>
    <mergeCell ref="S537:S538"/>
    <mergeCell ref="T537:T538"/>
    <mergeCell ref="A539:T539"/>
    <mergeCell ref="A543:D543"/>
    <mergeCell ref="A544:D544"/>
    <mergeCell ref="A547:T547"/>
    <mergeCell ref="A548:T548"/>
    <mergeCell ref="A533:T533"/>
    <mergeCell ref="A534:XFD534"/>
    <mergeCell ref="A535:B535"/>
    <mergeCell ref="C535:D538"/>
    <mergeCell ref="E535:K535"/>
    <mergeCell ref="L535:T535"/>
    <mergeCell ref="A536:A538"/>
    <mergeCell ref="B536:B538"/>
    <mergeCell ref="E536:E538"/>
    <mergeCell ref="F536:G536"/>
    <mergeCell ref="H536:I536"/>
    <mergeCell ref="J536:K536"/>
    <mergeCell ref="L536:L538"/>
    <mergeCell ref="M536:N536"/>
    <mergeCell ref="O536:R536"/>
    <mergeCell ref="S536:T536"/>
    <mergeCell ref="F537:F538"/>
    <mergeCell ref="G537:G538"/>
    <mergeCell ref="H537:H538"/>
    <mergeCell ref="I537:I538"/>
    <mergeCell ref="J537:J538"/>
    <mergeCell ref="K537:K538"/>
    <mergeCell ref="M537:M538"/>
    <mergeCell ref="N537:N538"/>
    <mergeCell ref="N523:N524"/>
    <mergeCell ref="O523:Q523"/>
    <mergeCell ref="R523:R524"/>
    <mergeCell ref="S523:S524"/>
    <mergeCell ref="T523:T524"/>
    <mergeCell ref="A525:T525"/>
    <mergeCell ref="A528:D528"/>
    <mergeCell ref="A529:D529"/>
    <mergeCell ref="A532:T532"/>
    <mergeCell ref="A518:T518"/>
    <mergeCell ref="A519:T519"/>
    <mergeCell ref="A520:XFD520"/>
    <mergeCell ref="A521:B521"/>
    <mergeCell ref="C521:D524"/>
    <mergeCell ref="E521:K521"/>
    <mergeCell ref="L521:T521"/>
    <mergeCell ref="A522:A524"/>
    <mergeCell ref="B522:B524"/>
    <mergeCell ref="E522:E524"/>
    <mergeCell ref="F522:G522"/>
    <mergeCell ref="H522:I522"/>
    <mergeCell ref="J522:K522"/>
    <mergeCell ref="L522:L524"/>
    <mergeCell ref="M522:N522"/>
    <mergeCell ref="O522:R522"/>
    <mergeCell ref="S522:T522"/>
    <mergeCell ref="F523:F524"/>
    <mergeCell ref="G523:G524"/>
    <mergeCell ref="H523:H524"/>
    <mergeCell ref="I523:I524"/>
    <mergeCell ref="J523:J524"/>
    <mergeCell ref="K523:K524"/>
    <mergeCell ref="M523:M524"/>
    <mergeCell ref="M507:M508"/>
    <mergeCell ref="N507:N508"/>
    <mergeCell ref="O507:Q507"/>
    <mergeCell ref="R507:R508"/>
    <mergeCell ref="S507:S508"/>
    <mergeCell ref="T507:T508"/>
    <mergeCell ref="A509:T509"/>
    <mergeCell ref="A514:D514"/>
    <mergeCell ref="A515:D515"/>
    <mergeCell ref="A499:D499"/>
    <mergeCell ref="A502:T502"/>
    <mergeCell ref="A503:T503"/>
    <mergeCell ref="A504:XFD504"/>
    <mergeCell ref="A505:B505"/>
    <mergeCell ref="C505:D508"/>
    <mergeCell ref="E505:K505"/>
    <mergeCell ref="L505:T505"/>
    <mergeCell ref="A506:A508"/>
    <mergeCell ref="B506:B508"/>
    <mergeCell ref="E506:E508"/>
    <mergeCell ref="F506:G506"/>
    <mergeCell ref="H506:I506"/>
    <mergeCell ref="J506:K506"/>
    <mergeCell ref="L506:L508"/>
    <mergeCell ref="M506:N506"/>
    <mergeCell ref="O506:R506"/>
    <mergeCell ref="S506:T506"/>
    <mergeCell ref="F507:F508"/>
    <mergeCell ref="G507:G508"/>
    <mergeCell ref="H507:H508"/>
    <mergeCell ref="I507:I508"/>
    <mergeCell ref="J507:J508"/>
    <mergeCell ref="K507:K508"/>
    <mergeCell ref="K494:K495"/>
    <mergeCell ref="M494:M495"/>
    <mergeCell ref="N494:N495"/>
    <mergeCell ref="O494:Q494"/>
    <mergeCell ref="R494:R495"/>
    <mergeCell ref="S494:S495"/>
    <mergeCell ref="T494:T495"/>
    <mergeCell ref="A496:T496"/>
    <mergeCell ref="A498:D498"/>
    <mergeCell ref="A489:T489"/>
    <mergeCell ref="A490:T490"/>
    <mergeCell ref="A491:XFD491"/>
    <mergeCell ref="A492:B492"/>
    <mergeCell ref="C492:D495"/>
    <mergeCell ref="E492:K492"/>
    <mergeCell ref="L492:T492"/>
    <mergeCell ref="A493:A495"/>
    <mergeCell ref="B493:B495"/>
    <mergeCell ref="E493:E495"/>
    <mergeCell ref="F493:G493"/>
    <mergeCell ref="H493:I493"/>
    <mergeCell ref="J493:K493"/>
    <mergeCell ref="L493:L495"/>
    <mergeCell ref="M493:N493"/>
    <mergeCell ref="O493:R493"/>
    <mergeCell ref="S493:T493"/>
    <mergeCell ref="F494:F495"/>
    <mergeCell ref="G494:G495"/>
    <mergeCell ref="H494:H495"/>
    <mergeCell ref="I494:I495"/>
    <mergeCell ref="J494:J495"/>
    <mergeCell ref="T472:T473"/>
    <mergeCell ref="A474:T474"/>
    <mergeCell ref="A485:D485"/>
    <mergeCell ref="A486:D486"/>
    <mergeCell ref="A488:XFD488"/>
    <mergeCell ref="H472:H473"/>
    <mergeCell ref="I472:I473"/>
    <mergeCell ref="J472:J473"/>
    <mergeCell ref="K472:K473"/>
    <mergeCell ref="M472:M473"/>
    <mergeCell ref="N472:N473"/>
    <mergeCell ref="O472:Q472"/>
    <mergeCell ref="R472:R473"/>
    <mergeCell ref="S472:S473"/>
    <mergeCell ref="A461:T461"/>
    <mergeCell ref="A463:D463"/>
    <mergeCell ref="A464:D464"/>
    <mergeCell ref="A467:T467"/>
    <mergeCell ref="A468:T468"/>
    <mergeCell ref="A469:XFD469"/>
    <mergeCell ref="A470:B470"/>
    <mergeCell ref="C470:D473"/>
    <mergeCell ref="E470:K470"/>
    <mergeCell ref="L470:T470"/>
    <mergeCell ref="A471:A473"/>
    <mergeCell ref="B471:B473"/>
    <mergeCell ref="E471:E473"/>
    <mergeCell ref="F471:G471"/>
    <mergeCell ref="H471:I471"/>
    <mergeCell ref="J471:K471"/>
    <mergeCell ref="L471:L473"/>
    <mergeCell ref="M471:N471"/>
    <mergeCell ref="O471:R471"/>
    <mergeCell ref="S471:T471"/>
    <mergeCell ref="F472:F473"/>
    <mergeCell ref="G472:G473"/>
    <mergeCell ref="A457:B457"/>
    <mergeCell ref="C457:D460"/>
    <mergeCell ref="E457:K457"/>
    <mergeCell ref="L457:T457"/>
    <mergeCell ref="A458:A460"/>
    <mergeCell ref="B458:B460"/>
    <mergeCell ref="E458:E460"/>
    <mergeCell ref="F458:G458"/>
    <mergeCell ref="H458:I458"/>
    <mergeCell ref="J458:K458"/>
    <mergeCell ref="L458:L460"/>
    <mergeCell ref="M458:N458"/>
    <mergeCell ref="O458:R458"/>
    <mergeCell ref="S458:T458"/>
    <mergeCell ref="F459:F460"/>
    <mergeCell ref="G459:G460"/>
    <mergeCell ref="H459:H460"/>
    <mergeCell ref="I459:I460"/>
    <mergeCell ref="J459:J460"/>
    <mergeCell ref="K459:K460"/>
    <mergeCell ref="M459:M460"/>
    <mergeCell ref="N459:N460"/>
    <mergeCell ref="O459:Q459"/>
    <mergeCell ref="R459:R460"/>
    <mergeCell ref="S459:S460"/>
    <mergeCell ref="T459:T460"/>
    <mergeCell ref="R444:R445"/>
    <mergeCell ref="S444:S445"/>
    <mergeCell ref="T444:T445"/>
    <mergeCell ref="A446:T446"/>
    <mergeCell ref="A450:D450"/>
    <mergeCell ref="A451:D451"/>
    <mergeCell ref="A454:T454"/>
    <mergeCell ref="A455:T455"/>
    <mergeCell ref="A456:XFD456"/>
    <mergeCell ref="A441:XFD441"/>
    <mergeCell ref="A442:B442"/>
    <mergeCell ref="C442:D445"/>
    <mergeCell ref="E442:K442"/>
    <mergeCell ref="L442:T442"/>
    <mergeCell ref="A443:A445"/>
    <mergeCell ref="B443:B445"/>
    <mergeCell ref="E443:E445"/>
    <mergeCell ref="F443:G443"/>
    <mergeCell ref="H443:I443"/>
    <mergeCell ref="J443:K443"/>
    <mergeCell ref="L443:L445"/>
    <mergeCell ref="M443:N443"/>
    <mergeCell ref="O443:R443"/>
    <mergeCell ref="S443:T443"/>
    <mergeCell ref="F444:F445"/>
    <mergeCell ref="G444:G445"/>
    <mergeCell ref="H444:H445"/>
    <mergeCell ref="I444:I445"/>
    <mergeCell ref="J444:J445"/>
    <mergeCell ref="K444:K445"/>
    <mergeCell ref="M444:M445"/>
    <mergeCell ref="N444:N445"/>
    <mergeCell ref="O444:Q444"/>
    <mergeCell ref="O431:Q431"/>
    <mergeCell ref="R431:R432"/>
    <mergeCell ref="S431:S432"/>
    <mergeCell ref="T431:T432"/>
    <mergeCell ref="A433:T433"/>
    <mergeCell ref="A435:D435"/>
    <mergeCell ref="A436:D436"/>
    <mergeCell ref="A439:T439"/>
    <mergeCell ref="A440:T440"/>
    <mergeCell ref="A427:T427"/>
    <mergeCell ref="A428:XFD428"/>
    <mergeCell ref="A429:B429"/>
    <mergeCell ref="C429:D432"/>
    <mergeCell ref="E429:K429"/>
    <mergeCell ref="L429:T429"/>
    <mergeCell ref="A430:A432"/>
    <mergeCell ref="B430:B432"/>
    <mergeCell ref="E430:E432"/>
    <mergeCell ref="F430:G430"/>
    <mergeCell ref="H430:I430"/>
    <mergeCell ref="J430:K430"/>
    <mergeCell ref="L430:L432"/>
    <mergeCell ref="M430:N430"/>
    <mergeCell ref="O430:R430"/>
    <mergeCell ref="S430:T430"/>
    <mergeCell ref="F431:F432"/>
    <mergeCell ref="G431:G432"/>
    <mergeCell ref="H431:H432"/>
    <mergeCell ref="I431:I432"/>
    <mergeCell ref="J431:J432"/>
    <mergeCell ref="K431:K432"/>
    <mergeCell ref="M431:M432"/>
    <mergeCell ref="N431:N432"/>
    <mergeCell ref="N418:N419"/>
    <mergeCell ref="O418:Q418"/>
    <mergeCell ref="R418:R419"/>
    <mergeCell ref="S418:S419"/>
    <mergeCell ref="T418:T419"/>
    <mergeCell ref="A420:T420"/>
    <mergeCell ref="A422:D422"/>
    <mergeCell ref="A423:D423"/>
    <mergeCell ref="A426:T426"/>
    <mergeCell ref="A413:T413"/>
    <mergeCell ref="A414:T414"/>
    <mergeCell ref="A415:XFD415"/>
    <mergeCell ref="A416:B416"/>
    <mergeCell ref="C416:D419"/>
    <mergeCell ref="E416:K416"/>
    <mergeCell ref="L416:T416"/>
    <mergeCell ref="A417:A419"/>
    <mergeCell ref="B417:B419"/>
    <mergeCell ref="E417:E419"/>
    <mergeCell ref="F417:G417"/>
    <mergeCell ref="H417:I417"/>
    <mergeCell ref="J417:K417"/>
    <mergeCell ref="L417:L419"/>
    <mergeCell ref="M417:N417"/>
    <mergeCell ref="O417:R417"/>
    <mergeCell ref="S417:T417"/>
    <mergeCell ref="F418:F419"/>
    <mergeCell ref="G418:G419"/>
    <mergeCell ref="H418:H419"/>
    <mergeCell ref="I418:I419"/>
    <mergeCell ref="J418:J419"/>
    <mergeCell ref="K418:K419"/>
    <mergeCell ref="M418:M419"/>
    <mergeCell ref="M405:M406"/>
    <mergeCell ref="N405:N406"/>
    <mergeCell ref="O405:Q405"/>
    <mergeCell ref="R405:R406"/>
    <mergeCell ref="S405:S406"/>
    <mergeCell ref="T405:T406"/>
    <mergeCell ref="A407:T407"/>
    <mergeCell ref="A409:D409"/>
    <mergeCell ref="A410:D410"/>
    <mergeCell ref="A397:D397"/>
    <mergeCell ref="A400:T400"/>
    <mergeCell ref="A401:T401"/>
    <mergeCell ref="A402:XFD402"/>
    <mergeCell ref="A403:B403"/>
    <mergeCell ref="C403:D406"/>
    <mergeCell ref="E403:K403"/>
    <mergeCell ref="L403:T403"/>
    <mergeCell ref="A404:A406"/>
    <mergeCell ref="B404:B406"/>
    <mergeCell ref="E404:E406"/>
    <mergeCell ref="F404:G404"/>
    <mergeCell ref="H404:I404"/>
    <mergeCell ref="J404:K404"/>
    <mergeCell ref="L404:L406"/>
    <mergeCell ref="M404:N404"/>
    <mergeCell ref="O404:R404"/>
    <mergeCell ref="S404:T404"/>
    <mergeCell ref="F405:F406"/>
    <mergeCell ref="G405:G406"/>
    <mergeCell ref="H405:H406"/>
    <mergeCell ref="I405:I406"/>
    <mergeCell ref="J405:J406"/>
    <mergeCell ref="K405:K406"/>
    <mergeCell ref="K392:K393"/>
    <mergeCell ref="M392:M393"/>
    <mergeCell ref="N392:N393"/>
    <mergeCell ref="O392:Q392"/>
    <mergeCell ref="R392:R393"/>
    <mergeCell ref="S392:S393"/>
    <mergeCell ref="T392:T393"/>
    <mergeCell ref="A394:T394"/>
    <mergeCell ref="A396:D396"/>
    <mergeCell ref="A384:D384"/>
    <mergeCell ref="A385:D385"/>
    <mergeCell ref="A387:T387"/>
    <mergeCell ref="A388:T388"/>
    <mergeCell ref="A389:XFD389"/>
    <mergeCell ref="A390:B390"/>
    <mergeCell ref="C390:D393"/>
    <mergeCell ref="E390:K390"/>
    <mergeCell ref="L390:T390"/>
    <mergeCell ref="A391:A393"/>
    <mergeCell ref="B391:B393"/>
    <mergeCell ref="E391:E393"/>
    <mergeCell ref="F391:G391"/>
    <mergeCell ref="H391:I391"/>
    <mergeCell ref="J391:K391"/>
    <mergeCell ref="L391:L393"/>
    <mergeCell ref="M391:N391"/>
    <mergeCell ref="O391:R391"/>
    <mergeCell ref="S391:T391"/>
    <mergeCell ref="F392:F393"/>
    <mergeCell ref="G392:G393"/>
    <mergeCell ref="H392:H393"/>
    <mergeCell ref="I392:I393"/>
    <mergeCell ref="J392:J393"/>
    <mergeCell ref="K379:K380"/>
    <mergeCell ref="M379:M380"/>
    <mergeCell ref="N379:N380"/>
    <mergeCell ref="O379:Q379"/>
    <mergeCell ref="R379:R380"/>
    <mergeCell ref="S379:S380"/>
    <mergeCell ref="T379:T380"/>
    <mergeCell ref="A381:T381"/>
    <mergeCell ref="A383:D383"/>
    <mergeCell ref="A370:D370"/>
    <mergeCell ref="A371:D371"/>
    <mergeCell ref="A374:T374"/>
    <mergeCell ref="A375:T375"/>
    <mergeCell ref="A376:XFD376"/>
    <mergeCell ref="A377:B377"/>
    <mergeCell ref="C377:D380"/>
    <mergeCell ref="E377:K377"/>
    <mergeCell ref="L377:T377"/>
    <mergeCell ref="A378:A380"/>
    <mergeCell ref="B378:B380"/>
    <mergeCell ref="E378:E380"/>
    <mergeCell ref="F378:G378"/>
    <mergeCell ref="H378:I378"/>
    <mergeCell ref="J378:K378"/>
    <mergeCell ref="L378:L380"/>
    <mergeCell ref="M378:N378"/>
    <mergeCell ref="O378:R378"/>
    <mergeCell ref="S378:T378"/>
    <mergeCell ref="F379:F380"/>
    <mergeCell ref="G379:G380"/>
    <mergeCell ref="H379:H380"/>
    <mergeCell ref="I379:I380"/>
    <mergeCell ref="J379:J380"/>
    <mergeCell ref="J366:J367"/>
    <mergeCell ref="K366:K367"/>
    <mergeCell ref="M366:M367"/>
    <mergeCell ref="N366:N367"/>
    <mergeCell ref="O366:Q366"/>
    <mergeCell ref="R366:R367"/>
    <mergeCell ref="S366:S367"/>
    <mergeCell ref="T366:T367"/>
    <mergeCell ref="A368:T368"/>
    <mergeCell ref="A351:T351"/>
    <mergeCell ref="A357:D357"/>
    <mergeCell ref="A358:D358"/>
    <mergeCell ref="A361:T361"/>
    <mergeCell ref="A362:T362"/>
    <mergeCell ref="A363:XFD363"/>
    <mergeCell ref="A364:B364"/>
    <mergeCell ref="C364:D367"/>
    <mergeCell ref="E364:K364"/>
    <mergeCell ref="L364:T364"/>
    <mergeCell ref="A365:A367"/>
    <mergeCell ref="B365:B367"/>
    <mergeCell ref="E365:E367"/>
    <mergeCell ref="F365:G365"/>
    <mergeCell ref="H365:I365"/>
    <mergeCell ref="J365:K365"/>
    <mergeCell ref="L365:L367"/>
    <mergeCell ref="M365:N365"/>
    <mergeCell ref="O365:R365"/>
    <mergeCell ref="S365:T365"/>
    <mergeCell ref="F366:F367"/>
    <mergeCell ref="G366:G367"/>
    <mergeCell ref="H366:H367"/>
    <mergeCell ref="I366:I367"/>
    <mergeCell ref="I349:I350"/>
    <mergeCell ref="J349:J350"/>
    <mergeCell ref="K349:K350"/>
    <mergeCell ref="M349:M350"/>
    <mergeCell ref="N349:N350"/>
    <mergeCell ref="O349:Q349"/>
    <mergeCell ref="R349:R350"/>
    <mergeCell ref="S349:S350"/>
    <mergeCell ref="T349:T350"/>
    <mergeCell ref="T332:T333"/>
    <mergeCell ref="A334:T334"/>
    <mergeCell ref="A340:D340"/>
    <mergeCell ref="A341:D341"/>
    <mergeCell ref="A344:T344"/>
    <mergeCell ref="A345:T345"/>
    <mergeCell ref="A346:XFD346"/>
    <mergeCell ref="A347:B347"/>
    <mergeCell ref="C347:D350"/>
    <mergeCell ref="E347:K347"/>
    <mergeCell ref="L347:T347"/>
    <mergeCell ref="A348:A350"/>
    <mergeCell ref="B348:B350"/>
    <mergeCell ref="E348:E350"/>
    <mergeCell ref="F348:G348"/>
    <mergeCell ref="H348:I348"/>
    <mergeCell ref="J348:K348"/>
    <mergeCell ref="L348:L350"/>
    <mergeCell ref="M348:N348"/>
    <mergeCell ref="O348:R348"/>
    <mergeCell ref="S348:T348"/>
    <mergeCell ref="F349:F350"/>
    <mergeCell ref="G349:G350"/>
    <mergeCell ref="H349:H350"/>
    <mergeCell ref="H332:H333"/>
    <mergeCell ref="I332:I333"/>
    <mergeCell ref="J332:J333"/>
    <mergeCell ref="K332:K333"/>
    <mergeCell ref="M332:M333"/>
    <mergeCell ref="N332:N333"/>
    <mergeCell ref="O332:Q332"/>
    <mergeCell ref="R332:R333"/>
    <mergeCell ref="S332:S333"/>
    <mergeCell ref="A318:T318"/>
    <mergeCell ref="A323:D323"/>
    <mergeCell ref="A324:D324"/>
    <mergeCell ref="A327:T327"/>
    <mergeCell ref="A328:T328"/>
    <mergeCell ref="A329:XFD329"/>
    <mergeCell ref="A330:B330"/>
    <mergeCell ref="C330:D333"/>
    <mergeCell ref="E330:K330"/>
    <mergeCell ref="L330:T330"/>
    <mergeCell ref="A331:A333"/>
    <mergeCell ref="B331:B333"/>
    <mergeCell ref="E331:E333"/>
    <mergeCell ref="F331:G331"/>
    <mergeCell ref="H331:I331"/>
    <mergeCell ref="J331:K331"/>
    <mergeCell ref="L331:L333"/>
    <mergeCell ref="M331:N331"/>
    <mergeCell ref="O331:R331"/>
    <mergeCell ref="S331:T331"/>
    <mergeCell ref="F332:F333"/>
    <mergeCell ref="G332:G333"/>
    <mergeCell ref="A314:B314"/>
    <mergeCell ref="C314:D317"/>
    <mergeCell ref="E314:K314"/>
    <mergeCell ref="L314:T314"/>
    <mergeCell ref="A315:A317"/>
    <mergeCell ref="B315:B317"/>
    <mergeCell ref="E315:E317"/>
    <mergeCell ref="F315:G315"/>
    <mergeCell ref="H315:I315"/>
    <mergeCell ref="J315:K315"/>
    <mergeCell ref="L315:L317"/>
    <mergeCell ref="M315:N315"/>
    <mergeCell ref="O315:R315"/>
    <mergeCell ref="S315:T315"/>
    <mergeCell ref="F316:F317"/>
    <mergeCell ref="G316:G317"/>
    <mergeCell ref="H316:H317"/>
    <mergeCell ref="I316:I317"/>
    <mergeCell ref="J316:J317"/>
    <mergeCell ref="K316:K317"/>
    <mergeCell ref="M316:M317"/>
    <mergeCell ref="N316:N317"/>
    <mergeCell ref="O316:Q316"/>
    <mergeCell ref="R316:R317"/>
    <mergeCell ref="S316:S317"/>
    <mergeCell ref="T316:T317"/>
    <mergeCell ref="R303:R304"/>
    <mergeCell ref="S303:S304"/>
    <mergeCell ref="T303:T304"/>
    <mergeCell ref="A305:T305"/>
    <mergeCell ref="A307:D307"/>
    <mergeCell ref="A308:D308"/>
    <mergeCell ref="A311:T311"/>
    <mergeCell ref="A312:T312"/>
    <mergeCell ref="A313:XFD313"/>
    <mergeCell ref="A300:XFD300"/>
    <mergeCell ref="A301:B301"/>
    <mergeCell ref="C301:D304"/>
    <mergeCell ref="E301:K301"/>
    <mergeCell ref="L301:T301"/>
    <mergeCell ref="A302:A304"/>
    <mergeCell ref="B302:B304"/>
    <mergeCell ref="E302:E304"/>
    <mergeCell ref="F302:G302"/>
    <mergeCell ref="H302:I302"/>
    <mergeCell ref="J302:K302"/>
    <mergeCell ref="L302:L304"/>
    <mergeCell ref="M302:N302"/>
    <mergeCell ref="O302:R302"/>
    <mergeCell ref="S302:T302"/>
    <mergeCell ref="F303:F304"/>
    <mergeCell ref="G303:G304"/>
    <mergeCell ref="H303:H304"/>
    <mergeCell ref="I303:I304"/>
    <mergeCell ref="J303:J304"/>
    <mergeCell ref="K303:K304"/>
    <mergeCell ref="M303:M304"/>
    <mergeCell ref="N303:N304"/>
    <mergeCell ref="O303:Q303"/>
    <mergeCell ref="O290:Q290"/>
    <mergeCell ref="R290:R291"/>
    <mergeCell ref="S290:S291"/>
    <mergeCell ref="T290:T291"/>
    <mergeCell ref="A292:T292"/>
    <mergeCell ref="A294:D294"/>
    <mergeCell ref="A295:D295"/>
    <mergeCell ref="A298:T298"/>
    <mergeCell ref="A299:T299"/>
    <mergeCell ref="A286:T286"/>
    <mergeCell ref="A287:XFD287"/>
    <mergeCell ref="A288:B288"/>
    <mergeCell ref="C288:D291"/>
    <mergeCell ref="E288:K288"/>
    <mergeCell ref="L288:T288"/>
    <mergeCell ref="A289:A291"/>
    <mergeCell ref="B289:B291"/>
    <mergeCell ref="E289:E291"/>
    <mergeCell ref="F289:G289"/>
    <mergeCell ref="H289:I289"/>
    <mergeCell ref="J289:K289"/>
    <mergeCell ref="L289:L291"/>
    <mergeCell ref="M289:N289"/>
    <mergeCell ref="O289:R289"/>
    <mergeCell ref="S289:T289"/>
    <mergeCell ref="F290:F291"/>
    <mergeCell ref="G290:G291"/>
    <mergeCell ref="H290:H291"/>
    <mergeCell ref="I290:I291"/>
    <mergeCell ref="J290:J291"/>
    <mergeCell ref="K290:K291"/>
    <mergeCell ref="M290:M291"/>
    <mergeCell ref="N290:N291"/>
    <mergeCell ref="N277:N278"/>
    <mergeCell ref="O277:Q277"/>
    <mergeCell ref="R277:R278"/>
    <mergeCell ref="S277:S278"/>
    <mergeCell ref="T277:T278"/>
    <mergeCell ref="A279:T279"/>
    <mergeCell ref="A281:D281"/>
    <mergeCell ref="A282:D282"/>
    <mergeCell ref="A285:T285"/>
    <mergeCell ref="A272:T272"/>
    <mergeCell ref="A273:T273"/>
    <mergeCell ref="A274:XFD274"/>
    <mergeCell ref="A275:B275"/>
    <mergeCell ref="C275:D278"/>
    <mergeCell ref="E275:K275"/>
    <mergeCell ref="L275:T275"/>
    <mergeCell ref="A276:A278"/>
    <mergeCell ref="B276:B278"/>
    <mergeCell ref="E276:E278"/>
    <mergeCell ref="F276:G276"/>
    <mergeCell ref="H276:I276"/>
    <mergeCell ref="J276:K276"/>
    <mergeCell ref="L276:L278"/>
    <mergeCell ref="M276:N276"/>
    <mergeCell ref="O276:R276"/>
    <mergeCell ref="S276:T276"/>
    <mergeCell ref="F277:F278"/>
    <mergeCell ref="G277:G278"/>
    <mergeCell ref="H277:H278"/>
    <mergeCell ref="I277:I278"/>
    <mergeCell ref="J277:J278"/>
    <mergeCell ref="K277:K278"/>
    <mergeCell ref="M277:M278"/>
    <mergeCell ref="N263:N264"/>
    <mergeCell ref="O263:Q263"/>
    <mergeCell ref="R263:R264"/>
    <mergeCell ref="S263:S264"/>
    <mergeCell ref="T263:T264"/>
    <mergeCell ref="A265:T265"/>
    <mergeCell ref="A268:D268"/>
    <mergeCell ref="A269:D269"/>
    <mergeCell ref="A270:D270"/>
    <mergeCell ref="A258:T258"/>
    <mergeCell ref="A259:T259"/>
    <mergeCell ref="A260:XFD260"/>
    <mergeCell ref="A261:B261"/>
    <mergeCell ref="C261:D264"/>
    <mergeCell ref="E261:K261"/>
    <mergeCell ref="L261:T261"/>
    <mergeCell ref="A262:A264"/>
    <mergeCell ref="B262:B264"/>
    <mergeCell ref="E262:E264"/>
    <mergeCell ref="F262:G262"/>
    <mergeCell ref="H262:I262"/>
    <mergeCell ref="J262:K262"/>
    <mergeCell ref="L262:L264"/>
    <mergeCell ref="M262:N262"/>
    <mergeCell ref="O262:R262"/>
    <mergeCell ref="S262:T262"/>
    <mergeCell ref="F263:F264"/>
    <mergeCell ref="G263:G264"/>
    <mergeCell ref="H263:H264"/>
    <mergeCell ref="I263:I264"/>
    <mergeCell ref="J263:J264"/>
    <mergeCell ref="K263:K264"/>
    <mergeCell ref="M263:M264"/>
    <mergeCell ref="A1:T1"/>
    <mergeCell ref="A2:T2"/>
    <mergeCell ref="A3:XFD3"/>
    <mergeCell ref="A4:B4"/>
    <mergeCell ref="C4:D7"/>
    <mergeCell ref="E4:K4"/>
    <mergeCell ref="L4:T4"/>
    <mergeCell ref="A5:A7"/>
    <mergeCell ref="B5:B7"/>
    <mergeCell ref="E5:E7"/>
    <mergeCell ref="S6:S7"/>
    <mergeCell ref="T6:T7"/>
    <mergeCell ref="S5:T5"/>
    <mergeCell ref="F6:F7"/>
    <mergeCell ref="G6:G7"/>
    <mergeCell ref="H6:H7"/>
    <mergeCell ref="O5:R5"/>
    <mergeCell ref="I6:I7"/>
    <mergeCell ref="J6:J7"/>
    <mergeCell ref="K6:K7"/>
    <mergeCell ref="M6:M7"/>
    <mergeCell ref="N6:N7"/>
    <mergeCell ref="O6:Q6"/>
    <mergeCell ref="F5:G5"/>
    <mergeCell ref="M5:N5"/>
    <mergeCell ref="A18:T18"/>
    <mergeCell ref="A19:T19"/>
    <mergeCell ref="A20:XFD20"/>
    <mergeCell ref="A21:B21"/>
    <mergeCell ref="C21:D24"/>
    <mergeCell ref="E21:K21"/>
    <mergeCell ref="L21:T21"/>
    <mergeCell ref="A22:A24"/>
    <mergeCell ref="B22:B24"/>
    <mergeCell ref="E22:E24"/>
    <mergeCell ref="F22:G22"/>
    <mergeCell ref="H22:I22"/>
    <mergeCell ref="J22:K22"/>
    <mergeCell ref="L22:L24"/>
    <mergeCell ref="M22:N22"/>
    <mergeCell ref="A8:T8"/>
    <mergeCell ref="A14:D14"/>
    <mergeCell ref="A15:D15"/>
    <mergeCell ref="A16:D16"/>
    <mergeCell ref="H5:I5"/>
    <mergeCell ref="R6:R7"/>
    <mergeCell ref="J5:K5"/>
    <mergeCell ref="L5:L7"/>
    <mergeCell ref="O22:R22"/>
    <mergeCell ref="A25:T25"/>
    <mergeCell ref="A28:D28"/>
    <mergeCell ref="A29:D29"/>
    <mergeCell ref="S22:T22"/>
    <mergeCell ref="F23:F24"/>
    <mergeCell ref="G23:G24"/>
    <mergeCell ref="H23:H24"/>
    <mergeCell ref="I23:I24"/>
    <mergeCell ref="J23:J24"/>
    <mergeCell ref="K23:K24"/>
    <mergeCell ref="M23:M24"/>
    <mergeCell ref="N23:N24"/>
    <mergeCell ref="O23:Q23"/>
    <mergeCell ref="R23:R24"/>
    <mergeCell ref="S23:S24"/>
    <mergeCell ref="T23:T24"/>
    <mergeCell ref="A32:T32"/>
    <mergeCell ref="A33:T33"/>
    <mergeCell ref="A34:XFD34"/>
    <mergeCell ref="A35:B35"/>
    <mergeCell ref="C35:D38"/>
    <mergeCell ref="E35:K35"/>
    <mergeCell ref="L35:T35"/>
    <mergeCell ref="A36:A38"/>
    <mergeCell ref="B36:B38"/>
    <mergeCell ref="E36:E38"/>
    <mergeCell ref="F36:G36"/>
    <mergeCell ref="H36:I36"/>
    <mergeCell ref="J36:K36"/>
    <mergeCell ref="L36:L38"/>
    <mergeCell ref="M36:N36"/>
    <mergeCell ref="A39:T39"/>
    <mergeCell ref="A42:D42"/>
    <mergeCell ref="A43:D43"/>
    <mergeCell ref="A46:T46"/>
    <mergeCell ref="A47:T47"/>
    <mergeCell ref="O36:R36"/>
    <mergeCell ref="S36:T36"/>
    <mergeCell ref="F37:F38"/>
    <mergeCell ref="G37:G38"/>
    <mergeCell ref="H37:H38"/>
    <mergeCell ref="I37:I38"/>
    <mergeCell ref="J37:J38"/>
    <mergeCell ref="K37:K38"/>
    <mergeCell ref="M37:M38"/>
    <mergeCell ref="N37:N38"/>
    <mergeCell ref="O37:Q37"/>
    <mergeCell ref="R37:R38"/>
    <mergeCell ref="S37:S38"/>
    <mergeCell ref="T37:T38"/>
    <mergeCell ref="A48:XFD48"/>
    <mergeCell ref="A49:B49"/>
    <mergeCell ref="C49:D52"/>
    <mergeCell ref="E49:K49"/>
    <mergeCell ref="L49:T49"/>
    <mergeCell ref="A50:A52"/>
    <mergeCell ref="B50:B52"/>
    <mergeCell ref="E50:E52"/>
    <mergeCell ref="F50:G50"/>
    <mergeCell ref="H50:I50"/>
    <mergeCell ref="J50:K50"/>
    <mergeCell ref="L50:L52"/>
    <mergeCell ref="M50:N50"/>
    <mergeCell ref="O50:R50"/>
    <mergeCell ref="S50:T50"/>
    <mergeCell ref="F51:F52"/>
    <mergeCell ref="T51:T52"/>
    <mergeCell ref="A53:T53"/>
    <mergeCell ref="A59:D59"/>
    <mergeCell ref="A60:D60"/>
    <mergeCell ref="A63:T63"/>
    <mergeCell ref="M51:M52"/>
    <mergeCell ref="N51:N52"/>
    <mergeCell ref="O51:Q51"/>
    <mergeCell ref="R51:R52"/>
    <mergeCell ref="S51:S52"/>
    <mergeCell ref="G51:G52"/>
    <mergeCell ref="H51:H52"/>
    <mergeCell ref="I51:I52"/>
    <mergeCell ref="J51:J52"/>
    <mergeCell ref="K51:K52"/>
    <mergeCell ref="A64:T64"/>
    <mergeCell ref="A65:XFD65"/>
    <mergeCell ref="A66:B66"/>
    <mergeCell ref="C66:D69"/>
    <mergeCell ref="E66:K66"/>
    <mergeCell ref="L66:T66"/>
    <mergeCell ref="A67:A69"/>
    <mergeCell ref="B67:B69"/>
    <mergeCell ref="E67:E69"/>
    <mergeCell ref="F67:G67"/>
    <mergeCell ref="H67:I67"/>
    <mergeCell ref="J67:K67"/>
    <mergeCell ref="L67:L69"/>
    <mergeCell ref="M67:N67"/>
    <mergeCell ref="O67:R67"/>
    <mergeCell ref="S67:T67"/>
    <mergeCell ref="S68:S69"/>
    <mergeCell ref="T68:T69"/>
    <mergeCell ref="A70:T70"/>
    <mergeCell ref="A73:D73"/>
    <mergeCell ref="A74:D74"/>
    <mergeCell ref="K68:K69"/>
    <mergeCell ref="M68:M69"/>
    <mergeCell ref="N68:N69"/>
    <mergeCell ref="O68:Q68"/>
    <mergeCell ref="R68:R69"/>
    <mergeCell ref="F68:F69"/>
    <mergeCell ref="G68:G69"/>
    <mergeCell ref="H68:H69"/>
    <mergeCell ref="I68:I69"/>
    <mergeCell ref="J68:J69"/>
    <mergeCell ref="A77:T77"/>
    <mergeCell ref="A78:T78"/>
    <mergeCell ref="A79:XFD79"/>
    <mergeCell ref="A80:B80"/>
    <mergeCell ref="C80:D83"/>
    <mergeCell ref="E80:K80"/>
    <mergeCell ref="L80:T80"/>
    <mergeCell ref="A81:A83"/>
    <mergeCell ref="B81:B83"/>
    <mergeCell ref="E81:E83"/>
    <mergeCell ref="F81:G81"/>
    <mergeCell ref="H81:I81"/>
    <mergeCell ref="J81:K81"/>
    <mergeCell ref="L81:L83"/>
    <mergeCell ref="M81:N81"/>
    <mergeCell ref="O81:R81"/>
    <mergeCell ref="A84:T84"/>
    <mergeCell ref="A90:D90"/>
    <mergeCell ref="A91:D91"/>
    <mergeCell ref="A94:T94"/>
    <mergeCell ref="A95:T95"/>
    <mergeCell ref="S81:T81"/>
    <mergeCell ref="F82:F83"/>
    <mergeCell ref="G82:G83"/>
    <mergeCell ref="H82:H83"/>
    <mergeCell ref="I82:I83"/>
    <mergeCell ref="J82:J83"/>
    <mergeCell ref="K82:K83"/>
    <mergeCell ref="M82:M83"/>
    <mergeCell ref="N82:N83"/>
    <mergeCell ref="O82:Q82"/>
    <mergeCell ref="R82:R83"/>
    <mergeCell ref="S82:S83"/>
    <mergeCell ref="T82:T83"/>
    <mergeCell ref="A96:XFD96"/>
    <mergeCell ref="A97:B97"/>
    <mergeCell ref="C97:D100"/>
    <mergeCell ref="E97:K97"/>
    <mergeCell ref="L97:T97"/>
    <mergeCell ref="A98:A100"/>
    <mergeCell ref="B98:B100"/>
    <mergeCell ref="E98:E100"/>
    <mergeCell ref="F98:G98"/>
    <mergeCell ref="H98:I98"/>
    <mergeCell ref="J98:K98"/>
    <mergeCell ref="L98:L100"/>
    <mergeCell ref="M98:N98"/>
    <mergeCell ref="O98:R98"/>
    <mergeCell ref="S98:T98"/>
    <mergeCell ref="F99:F100"/>
    <mergeCell ref="T99:T100"/>
    <mergeCell ref="A101:T101"/>
    <mergeCell ref="A105:D105"/>
    <mergeCell ref="A106:D106"/>
    <mergeCell ref="A109:T109"/>
    <mergeCell ref="M99:M100"/>
    <mergeCell ref="N99:N100"/>
    <mergeCell ref="O99:Q99"/>
    <mergeCell ref="R99:R100"/>
    <mergeCell ref="S99:S100"/>
    <mergeCell ref="G99:G100"/>
    <mergeCell ref="H99:H100"/>
    <mergeCell ref="I99:I100"/>
    <mergeCell ref="J99:J100"/>
    <mergeCell ref="K99:K100"/>
    <mergeCell ref="A110:T110"/>
    <mergeCell ref="A111:XFD111"/>
    <mergeCell ref="A112:B112"/>
    <mergeCell ref="C112:D115"/>
    <mergeCell ref="E112:K112"/>
    <mergeCell ref="L112:T112"/>
    <mergeCell ref="A113:A115"/>
    <mergeCell ref="B113:B115"/>
    <mergeCell ref="E113:E115"/>
    <mergeCell ref="F113:G113"/>
    <mergeCell ref="H113:I113"/>
    <mergeCell ref="J113:K113"/>
    <mergeCell ref="L113:L115"/>
    <mergeCell ref="M113:N113"/>
    <mergeCell ref="O113:R113"/>
    <mergeCell ref="S113:T113"/>
    <mergeCell ref="S114:S115"/>
    <mergeCell ref="T114:T115"/>
    <mergeCell ref="A116:T116"/>
    <mergeCell ref="A120:D120"/>
    <mergeCell ref="A121:D121"/>
    <mergeCell ref="K114:K115"/>
    <mergeCell ref="M114:M115"/>
    <mergeCell ref="N114:N115"/>
    <mergeCell ref="O114:Q114"/>
    <mergeCell ref="R114:R115"/>
    <mergeCell ref="F114:F115"/>
    <mergeCell ref="G114:G115"/>
    <mergeCell ref="H114:H115"/>
    <mergeCell ref="I114:I115"/>
    <mergeCell ref="J114:J115"/>
    <mergeCell ref="A124:T124"/>
    <mergeCell ref="A125:T125"/>
    <mergeCell ref="A126:XFD126"/>
    <mergeCell ref="A127:B127"/>
    <mergeCell ref="C127:D130"/>
    <mergeCell ref="E127:K127"/>
    <mergeCell ref="L127:T127"/>
    <mergeCell ref="A128:A130"/>
    <mergeCell ref="B128:B130"/>
    <mergeCell ref="E128:E130"/>
    <mergeCell ref="F128:G128"/>
    <mergeCell ref="H128:I128"/>
    <mergeCell ref="J128:K128"/>
    <mergeCell ref="L128:L130"/>
    <mergeCell ref="M128:N128"/>
    <mergeCell ref="O128:R128"/>
    <mergeCell ref="A131:T131"/>
    <mergeCell ref="A139:D139"/>
    <mergeCell ref="A140:D140"/>
    <mergeCell ref="A141:D141"/>
    <mergeCell ref="A143:T143"/>
    <mergeCell ref="S128:T128"/>
    <mergeCell ref="F129:F130"/>
    <mergeCell ref="G129:G130"/>
    <mergeCell ref="H129:H130"/>
    <mergeCell ref="I129:I130"/>
    <mergeCell ref="J129:J130"/>
    <mergeCell ref="K129:K130"/>
    <mergeCell ref="M129:M130"/>
    <mergeCell ref="N129:N130"/>
    <mergeCell ref="O129:Q129"/>
    <mergeCell ref="R129:R130"/>
    <mergeCell ref="S129:S130"/>
    <mergeCell ref="T129:T130"/>
    <mergeCell ref="A144:T144"/>
    <mergeCell ref="A145:XFD145"/>
    <mergeCell ref="A146:B146"/>
    <mergeCell ref="C146:D149"/>
    <mergeCell ref="E146:K146"/>
    <mergeCell ref="L146:T146"/>
    <mergeCell ref="A147:A149"/>
    <mergeCell ref="B147:B149"/>
    <mergeCell ref="E147:E149"/>
    <mergeCell ref="F147:G147"/>
    <mergeCell ref="H147:I147"/>
    <mergeCell ref="J147:K147"/>
    <mergeCell ref="L147:L149"/>
    <mergeCell ref="M147:N147"/>
    <mergeCell ref="O147:R147"/>
    <mergeCell ref="S147:T147"/>
    <mergeCell ref="S148:S149"/>
    <mergeCell ref="T148:T149"/>
    <mergeCell ref="A150:T150"/>
    <mergeCell ref="A156:D156"/>
    <mergeCell ref="A157:D157"/>
    <mergeCell ref="K148:K149"/>
    <mergeCell ref="M148:M149"/>
    <mergeCell ref="N148:N149"/>
    <mergeCell ref="O148:Q148"/>
    <mergeCell ref="R148:R149"/>
    <mergeCell ref="F148:F149"/>
    <mergeCell ref="G148:G149"/>
    <mergeCell ref="H148:H149"/>
    <mergeCell ref="I148:I149"/>
    <mergeCell ref="J148:J149"/>
    <mergeCell ref="A160:T160"/>
    <mergeCell ref="A161:T161"/>
    <mergeCell ref="A162:XFD162"/>
    <mergeCell ref="A163:B163"/>
    <mergeCell ref="C163:D166"/>
    <mergeCell ref="E163:K163"/>
    <mergeCell ref="L163:T163"/>
    <mergeCell ref="A164:A166"/>
    <mergeCell ref="B164:B166"/>
    <mergeCell ref="E164:E166"/>
    <mergeCell ref="F164:G164"/>
    <mergeCell ref="H164:I164"/>
    <mergeCell ref="J164:K164"/>
    <mergeCell ref="L164:L166"/>
    <mergeCell ref="M164:N164"/>
    <mergeCell ref="O164:R164"/>
    <mergeCell ref="A167:T167"/>
    <mergeCell ref="A176:D176"/>
    <mergeCell ref="A177:D177"/>
    <mergeCell ref="A180:T180"/>
    <mergeCell ref="A181:T181"/>
    <mergeCell ref="S164:T164"/>
    <mergeCell ref="F165:F166"/>
    <mergeCell ref="G165:G166"/>
    <mergeCell ref="H165:H166"/>
    <mergeCell ref="I165:I166"/>
    <mergeCell ref="J165:J166"/>
    <mergeCell ref="K165:K166"/>
    <mergeCell ref="M165:M166"/>
    <mergeCell ref="N165:N166"/>
    <mergeCell ref="O165:Q165"/>
    <mergeCell ref="R165:R166"/>
    <mergeCell ref="S165:S166"/>
    <mergeCell ref="T165:T166"/>
    <mergeCell ref="A182:XFD182"/>
    <mergeCell ref="A183:B183"/>
    <mergeCell ref="C183:D186"/>
    <mergeCell ref="E183:K183"/>
    <mergeCell ref="L183:T183"/>
    <mergeCell ref="A184:A186"/>
    <mergeCell ref="B184:B186"/>
    <mergeCell ref="E184:E186"/>
    <mergeCell ref="F184:G184"/>
    <mergeCell ref="H184:I184"/>
    <mergeCell ref="J184:K184"/>
    <mergeCell ref="L184:L186"/>
    <mergeCell ref="M184:N184"/>
    <mergeCell ref="O184:R184"/>
    <mergeCell ref="S184:T184"/>
    <mergeCell ref="F185:F186"/>
    <mergeCell ref="T185:T186"/>
    <mergeCell ref="A187:T187"/>
    <mergeCell ref="A194:D194"/>
    <mergeCell ref="A195:D195"/>
    <mergeCell ref="A198:T198"/>
    <mergeCell ref="M185:M186"/>
    <mergeCell ref="N185:N186"/>
    <mergeCell ref="O185:Q185"/>
    <mergeCell ref="R185:R186"/>
    <mergeCell ref="S185:S186"/>
    <mergeCell ref="G185:G186"/>
    <mergeCell ref="H185:H186"/>
    <mergeCell ref="I185:I186"/>
    <mergeCell ref="J185:J186"/>
    <mergeCell ref="K185:K186"/>
    <mergeCell ref="A199:T199"/>
    <mergeCell ref="A200:XFD200"/>
    <mergeCell ref="A201:B201"/>
    <mergeCell ref="C201:D204"/>
    <mergeCell ref="E201:K201"/>
    <mergeCell ref="L201:T201"/>
    <mergeCell ref="A202:A204"/>
    <mergeCell ref="B202:B204"/>
    <mergeCell ref="E202:E204"/>
    <mergeCell ref="F202:G202"/>
    <mergeCell ref="H202:I202"/>
    <mergeCell ref="J202:K202"/>
    <mergeCell ref="L202:L204"/>
    <mergeCell ref="M202:N202"/>
    <mergeCell ref="O202:R202"/>
    <mergeCell ref="S202:T202"/>
    <mergeCell ref="S203:S204"/>
    <mergeCell ref="T203:T204"/>
    <mergeCell ref="A205:T205"/>
    <mergeCell ref="A207:D207"/>
    <mergeCell ref="A208:D208"/>
    <mergeCell ref="K203:K204"/>
    <mergeCell ref="M203:M204"/>
    <mergeCell ref="N203:N204"/>
    <mergeCell ref="O203:Q203"/>
    <mergeCell ref="R203:R204"/>
    <mergeCell ref="F203:F204"/>
    <mergeCell ref="G203:G204"/>
    <mergeCell ref="H203:H204"/>
    <mergeCell ref="I203:I204"/>
    <mergeCell ref="J203:J204"/>
    <mergeCell ref="A211:T211"/>
    <mergeCell ref="A212:T212"/>
    <mergeCell ref="A213:XFD213"/>
    <mergeCell ref="A214:B214"/>
    <mergeCell ref="C214:D217"/>
    <mergeCell ref="E214:K214"/>
    <mergeCell ref="L214:T214"/>
    <mergeCell ref="A215:A217"/>
    <mergeCell ref="B215:B217"/>
    <mergeCell ref="E215:E217"/>
    <mergeCell ref="F215:G215"/>
    <mergeCell ref="H215:I215"/>
    <mergeCell ref="J215:K215"/>
    <mergeCell ref="L215:L217"/>
    <mergeCell ref="M215:N215"/>
    <mergeCell ref="O215:R215"/>
    <mergeCell ref="A218:T218"/>
    <mergeCell ref="A220:D220"/>
    <mergeCell ref="A221:D221"/>
    <mergeCell ref="A224:T224"/>
    <mergeCell ref="A225:T225"/>
    <mergeCell ref="S215:T215"/>
    <mergeCell ref="F216:F217"/>
    <mergeCell ref="G216:G217"/>
    <mergeCell ref="H216:H217"/>
    <mergeCell ref="I216:I217"/>
    <mergeCell ref="J216:J217"/>
    <mergeCell ref="K216:K217"/>
    <mergeCell ref="M216:M217"/>
    <mergeCell ref="N216:N217"/>
    <mergeCell ref="O216:Q216"/>
    <mergeCell ref="R216:R217"/>
    <mergeCell ref="S216:S217"/>
    <mergeCell ref="T216:T217"/>
    <mergeCell ref="S241:T241"/>
    <mergeCell ref="S242:S243"/>
    <mergeCell ref="T242:T243"/>
    <mergeCell ref="A226:XFD226"/>
    <mergeCell ref="A227:B227"/>
    <mergeCell ref="C227:D230"/>
    <mergeCell ref="E227:K227"/>
    <mergeCell ref="L227:T227"/>
    <mergeCell ref="A228:A230"/>
    <mergeCell ref="B228:B230"/>
    <mergeCell ref="E228:E230"/>
    <mergeCell ref="F228:G228"/>
    <mergeCell ref="H228:I228"/>
    <mergeCell ref="J228:K228"/>
    <mergeCell ref="L228:L230"/>
    <mergeCell ref="M228:N228"/>
    <mergeCell ref="O228:R228"/>
    <mergeCell ref="S228:T228"/>
    <mergeCell ref="F229:F230"/>
    <mergeCell ref="T229:T230"/>
    <mergeCell ref="M229:M230"/>
    <mergeCell ref="N229:N230"/>
    <mergeCell ref="O229:Q229"/>
    <mergeCell ref="R229:R230"/>
    <mergeCell ref="S229:S230"/>
    <mergeCell ref="G229:G230"/>
    <mergeCell ref="H229:H230"/>
    <mergeCell ref="I229:I230"/>
    <mergeCell ref="J229:J230"/>
    <mergeCell ref="K229:K230"/>
    <mergeCell ref="A244:T244"/>
    <mergeCell ref="A254:D254"/>
    <mergeCell ref="A255:D255"/>
    <mergeCell ref="K242:K243"/>
    <mergeCell ref="M242:M243"/>
    <mergeCell ref="N242:N243"/>
    <mergeCell ref="O242:Q242"/>
    <mergeCell ref="R242:R243"/>
    <mergeCell ref="F242:F243"/>
    <mergeCell ref="G242:G243"/>
    <mergeCell ref="H242:H243"/>
    <mergeCell ref="I242:I243"/>
    <mergeCell ref="J242:J243"/>
    <mergeCell ref="A231:T231"/>
    <mergeCell ref="A233:D233"/>
    <mergeCell ref="A234:D234"/>
    <mergeCell ref="A237:T237"/>
    <mergeCell ref="A238:T238"/>
    <mergeCell ref="A239:XFD239"/>
    <mergeCell ref="A240:B240"/>
    <mergeCell ref="C240:D243"/>
    <mergeCell ref="E240:K240"/>
    <mergeCell ref="L240:T240"/>
    <mergeCell ref="A241:A243"/>
    <mergeCell ref="B241:B243"/>
    <mergeCell ref="E241:E243"/>
    <mergeCell ref="F241:G241"/>
    <mergeCell ref="H241:I241"/>
    <mergeCell ref="J241:K241"/>
    <mergeCell ref="L241:L243"/>
    <mergeCell ref="M241:N241"/>
    <mergeCell ref="O241:R24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0001XXXX</vt:lpstr>
    </vt:vector>
  </TitlesOfParts>
  <Company>POWIAT KROTOSZYŃSKI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Uprawnienia</dc:creator>
  <cp:lastModifiedBy>Piekarska Mirosława</cp:lastModifiedBy>
  <cp:lastPrinted>2017-01-24T14:31:34Z</cp:lastPrinted>
  <dcterms:created xsi:type="dcterms:W3CDTF">2013-07-10T14:21:46Z</dcterms:created>
  <dcterms:modified xsi:type="dcterms:W3CDTF">2017-01-26T06:45:27Z</dcterms:modified>
</cp:coreProperties>
</file>