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zanowska.a\Desktop\PRZEDSIĘBIORCY\OSK\"/>
    </mc:Choice>
  </mc:AlternateContent>
  <bookViews>
    <workbookView xWindow="120" yWindow="45" windowWidth="21405" windowHeight="10545"/>
  </bookViews>
  <sheets>
    <sheet name="0001XXXX" sheetId="1" r:id="rId1"/>
    <sheet name="Arkusz1" sheetId="2" r:id="rId2"/>
  </sheets>
  <calcPr calcId="152511"/>
</workbook>
</file>

<file path=xl/calcChain.xml><?xml version="1.0" encoding="utf-8"?>
<calcChain xmlns="http://schemas.openxmlformats.org/spreadsheetml/2006/main">
  <c r="S657" i="1" l="1"/>
  <c r="Q657" i="1"/>
  <c r="Q658" i="1" s="1"/>
  <c r="P657" i="1"/>
  <c r="P658" i="1" s="1"/>
  <c r="O657" i="1"/>
  <c r="O658" i="1" s="1"/>
  <c r="M657" i="1"/>
  <c r="M658" i="1" s="1"/>
  <c r="L657" i="1"/>
  <c r="L658" i="1" s="1"/>
  <c r="J657" i="1"/>
  <c r="J658" i="1" s="1"/>
  <c r="K658" i="1" s="1"/>
  <c r="H657" i="1"/>
  <c r="H658" i="1" s="1"/>
  <c r="F657" i="1"/>
  <c r="F658" i="1" s="1"/>
  <c r="E657" i="1"/>
  <c r="T656" i="1"/>
  <c r="T657" i="1" s="1"/>
  <c r="R656" i="1"/>
  <c r="R657" i="1" s="1"/>
  <c r="N656" i="1"/>
  <c r="N657" i="1" s="1"/>
  <c r="K656" i="1"/>
  <c r="K657" i="1" s="1"/>
  <c r="I656" i="1"/>
  <c r="I657" i="1" s="1"/>
  <c r="G656" i="1"/>
  <c r="G657" i="1" s="1"/>
  <c r="S658" i="1" l="1"/>
  <c r="T658" i="1" s="1"/>
  <c r="R658" i="1"/>
  <c r="G658" i="1"/>
  <c r="I658" i="1"/>
  <c r="N658" i="1"/>
  <c r="S644" i="1"/>
  <c r="S645" i="1" s="1"/>
  <c r="R644" i="1"/>
  <c r="Q644" i="1"/>
  <c r="Q645" i="1" s="1"/>
  <c r="P644" i="1"/>
  <c r="P645" i="1" s="1"/>
  <c r="O644" i="1"/>
  <c r="O645" i="1" s="1"/>
  <c r="M644" i="1"/>
  <c r="M645" i="1" s="1"/>
  <c r="L644" i="1"/>
  <c r="L645" i="1" s="1"/>
  <c r="J644" i="1"/>
  <c r="J645" i="1" s="1"/>
  <c r="K645" i="1" s="1"/>
  <c r="H644" i="1"/>
  <c r="H645" i="1" s="1"/>
  <c r="F644" i="1"/>
  <c r="F645" i="1" s="1"/>
  <c r="E644" i="1"/>
  <c r="E645" i="1" s="1"/>
  <c r="T643" i="1"/>
  <c r="T644" i="1" s="1"/>
  <c r="R643" i="1"/>
  <c r="N643" i="1"/>
  <c r="N644" i="1" s="1"/>
  <c r="K643" i="1"/>
  <c r="K644" i="1" s="1"/>
  <c r="I643" i="1"/>
  <c r="I644" i="1" s="1"/>
  <c r="G643" i="1"/>
  <c r="G644" i="1" s="1"/>
  <c r="S631" i="1"/>
  <c r="S632" i="1" s="1"/>
  <c r="Q631" i="1"/>
  <c r="Q632" i="1" s="1"/>
  <c r="P631" i="1"/>
  <c r="P632" i="1" s="1"/>
  <c r="O631" i="1"/>
  <c r="O632" i="1" s="1"/>
  <c r="M631" i="1"/>
  <c r="M632" i="1" s="1"/>
  <c r="L631" i="1"/>
  <c r="L632" i="1" s="1"/>
  <c r="J631" i="1"/>
  <c r="J632" i="1" s="1"/>
  <c r="H631" i="1"/>
  <c r="H632" i="1" s="1"/>
  <c r="F631" i="1"/>
  <c r="F632" i="1" s="1"/>
  <c r="E631" i="1"/>
  <c r="E632" i="1" s="1"/>
  <c r="T630" i="1"/>
  <c r="T631" i="1" s="1"/>
  <c r="R630" i="1"/>
  <c r="R631" i="1" s="1"/>
  <c r="N630" i="1"/>
  <c r="N631" i="1" s="1"/>
  <c r="K630" i="1"/>
  <c r="K631" i="1" s="1"/>
  <c r="I630" i="1"/>
  <c r="I631" i="1" s="1"/>
  <c r="G630" i="1"/>
  <c r="G631" i="1" s="1"/>
  <c r="S618" i="1"/>
  <c r="S619" i="1" s="1"/>
  <c r="T619" i="1" s="1"/>
  <c r="Q618" i="1"/>
  <c r="Q619" i="1" s="1"/>
  <c r="P618" i="1"/>
  <c r="P619" i="1" s="1"/>
  <c r="O618" i="1"/>
  <c r="O619" i="1" s="1"/>
  <c r="M618" i="1"/>
  <c r="M619" i="1" s="1"/>
  <c r="L618" i="1"/>
  <c r="L619" i="1" s="1"/>
  <c r="J618" i="1"/>
  <c r="J619" i="1" s="1"/>
  <c r="H618" i="1"/>
  <c r="H619" i="1" s="1"/>
  <c r="F618" i="1"/>
  <c r="F619" i="1" s="1"/>
  <c r="E618" i="1"/>
  <c r="E619" i="1" s="1"/>
  <c r="T617" i="1"/>
  <c r="R617" i="1"/>
  <c r="N617" i="1"/>
  <c r="K617" i="1"/>
  <c r="I617" i="1"/>
  <c r="G617" i="1"/>
  <c r="T616" i="1"/>
  <c r="R616" i="1"/>
  <c r="N616" i="1"/>
  <c r="K616" i="1"/>
  <c r="I616" i="1"/>
  <c r="G616" i="1"/>
  <c r="T615" i="1"/>
  <c r="R615" i="1"/>
  <c r="N615" i="1"/>
  <c r="K615" i="1"/>
  <c r="I615" i="1"/>
  <c r="G615" i="1"/>
  <c r="S603" i="1"/>
  <c r="S604" i="1" s="1"/>
  <c r="Q603" i="1"/>
  <c r="Q604" i="1" s="1"/>
  <c r="P603" i="1"/>
  <c r="P604" i="1" s="1"/>
  <c r="O603" i="1"/>
  <c r="O604" i="1" s="1"/>
  <c r="M603" i="1"/>
  <c r="M604" i="1" s="1"/>
  <c r="L603" i="1"/>
  <c r="L604" i="1" s="1"/>
  <c r="J603" i="1"/>
  <c r="J604" i="1" s="1"/>
  <c r="H603" i="1"/>
  <c r="H604" i="1" s="1"/>
  <c r="F603" i="1"/>
  <c r="F604" i="1" s="1"/>
  <c r="E603" i="1"/>
  <c r="E604" i="1" s="1"/>
  <c r="T602" i="1"/>
  <c r="T603" i="1" s="1"/>
  <c r="R602" i="1"/>
  <c r="R603" i="1" s="1"/>
  <c r="N602" i="1"/>
  <c r="N603" i="1" s="1"/>
  <c r="K602" i="1"/>
  <c r="K603" i="1" s="1"/>
  <c r="I602" i="1"/>
  <c r="I603" i="1" s="1"/>
  <c r="G602" i="1"/>
  <c r="G603" i="1" s="1"/>
  <c r="S590" i="1"/>
  <c r="S591" i="1" s="1"/>
  <c r="Q590" i="1"/>
  <c r="Q591" i="1" s="1"/>
  <c r="P590" i="1"/>
  <c r="P591" i="1" s="1"/>
  <c r="O590" i="1"/>
  <c r="O591" i="1" s="1"/>
  <c r="M590" i="1"/>
  <c r="M591" i="1" s="1"/>
  <c r="L590" i="1"/>
  <c r="L591" i="1" s="1"/>
  <c r="J590" i="1"/>
  <c r="J591" i="1" s="1"/>
  <c r="H590" i="1"/>
  <c r="H591" i="1" s="1"/>
  <c r="F590" i="1"/>
  <c r="F591" i="1" s="1"/>
  <c r="E590" i="1"/>
  <c r="E591" i="1" s="1"/>
  <c r="T589" i="1"/>
  <c r="T590" i="1" s="1"/>
  <c r="R589" i="1"/>
  <c r="R590" i="1" s="1"/>
  <c r="N589" i="1"/>
  <c r="N590" i="1" s="1"/>
  <c r="K589" i="1"/>
  <c r="K590" i="1" s="1"/>
  <c r="I589" i="1"/>
  <c r="I590" i="1" s="1"/>
  <c r="G589" i="1"/>
  <c r="G590" i="1" s="1"/>
  <c r="S577" i="1"/>
  <c r="S578" i="1" s="1"/>
  <c r="Q577" i="1"/>
  <c r="Q578" i="1" s="1"/>
  <c r="P577" i="1"/>
  <c r="P578" i="1" s="1"/>
  <c r="O577" i="1"/>
  <c r="O578" i="1" s="1"/>
  <c r="M577" i="1"/>
  <c r="M578" i="1" s="1"/>
  <c r="L577" i="1"/>
  <c r="L578" i="1" s="1"/>
  <c r="J577" i="1"/>
  <c r="J578" i="1" s="1"/>
  <c r="H577" i="1"/>
  <c r="H578" i="1" s="1"/>
  <c r="F577" i="1"/>
  <c r="F578" i="1" s="1"/>
  <c r="E577" i="1"/>
  <c r="E578" i="1" s="1"/>
  <c r="T576" i="1"/>
  <c r="T577" i="1" s="1"/>
  <c r="R576" i="1"/>
  <c r="R577" i="1" s="1"/>
  <c r="N576" i="1"/>
  <c r="N577" i="1" s="1"/>
  <c r="K576" i="1"/>
  <c r="K577" i="1" s="1"/>
  <c r="I576" i="1"/>
  <c r="I577" i="1" s="1"/>
  <c r="G576" i="1"/>
  <c r="G577" i="1" s="1"/>
  <c r="S564" i="1"/>
  <c r="S565" i="1" s="1"/>
  <c r="Q564" i="1"/>
  <c r="Q565" i="1" s="1"/>
  <c r="P564" i="1"/>
  <c r="P565" i="1" s="1"/>
  <c r="O564" i="1"/>
  <c r="O565" i="1" s="1"/>
  <c r="M564" i="1"/>
  <c r="M565" i="1" s="1"/>
  <c r="L564" i="1"/>
  <c r="L565" i="1" s="1"/>
  <c r="J564" i="1"/>
  <c r="J565" i="1" s="1"/>
  <c r="H564" i="1"/>
  <c r="H565" i="1" s="1"/>
  <c r="F564" i="1"/>
  <c r="F565" i="1" s="1"/>
  <c r="E564" i="1"/>
  <c r="E565" i="1" s="1"/>
  <c r="T563" i="1"/>
  <c r="R563" i="1"/>
  <c r="N563" i="1"/>
  <c r="K563" i="1"/>
  <c r="I563" i="1"/>
  <c r="G563" i="1"/>
  <c r="T562" i="1"/>
  <c r="R562" i="1"/>
  <c r="N562" i="1"/>
  <c r="K562" i="1"/>
  <c r="I562" i="1"/>
  <c r="G562" i="1"/>
  <c r="T561" i="1"/>
  <c r="R561" i="1"/>
  <c r="N561" i="1"/>
  <c r="K561" i="1"/>
  <c r="I561" i="1"/>
  <c r="G561" i="1"/>
  <c r="T560" i="1"/>
  <c r="R560" i="1"/>
  <c r="N560" i="1"/>
  <c r="K560" i="1"/>
  <c r="I560" i="1"/>
  <c r="G560" i="1"/>
  <c r="T559" i="1"/>
  <c r="R559" i="1"/>
  <c r="N559" i="1"/>
  <c r="K559" i="1"/>
  <c r="I559" i="1"/>
  <c r="G559" i="1"/>
  <c r="T544" i="1"/>
  <c r="R544" i="1"/>
  <c r="N544" i="1"/>
  <c r="K544" i="1"/>
  <c r="I544" i="1"/>
  <c r="G544" i="1"/>
  <c r="T543" i="1"/>
  <c r="R543" i="1"/>
  <c r="N543" i="1"/>
  <c r="K543" i="1"/>
  <c r="I543" i="1"/>
  <c r="G543" i="1"/>
  <c r="T542" i="1"/>
  <c r="R542" i="1"/>
  <c r="N542" i="1"/>
  <c r="K542" i="1"/>
  <c r="I542" i="1"/>
  <c r="G542" i="1"/>
  <c r="S547" i="1"/>
  <c r="S548" i="1" s="1"/>
  <c r="Q547" i="1"/>
  <c r="Q548" i="1" s="1"/>
  <c r="P547" i="1"/>
  <c r="P548" i="1" s="1"/>
  <c r="O547" i="1"/>
  <c r="O548" i="1" s="1"/>
  <c r="M547" i="1"/>
  <c r="M548" i="1" s="1"/>
  <c r="L547" i="1"/>
  <c r="L548" i="1" s="1"/>
  <c r="J547" i="1"/>
  <c r="J548" i="1" s="1"/>
  <c r="H547" i="1"/>
  <c r="H548" i="1" s="1"/>
  <c r="F547" i="1"/>
  <c r="F548" i="1" s="1"/>
  <c r="E547" i="1"/>
  <c r="E548" i="1" s="1"/>
  <c r="T546" i="1"/>
  <c r="R546" i="1"/>
  <c r="N546" i="1"/>
  <c r="K546" i="1"/>
  <c r="I546" i="1"/>
  <c r="G546" i="1"/>
  <c r="T545" i="1"/>
  <c r="R545" i="1"/>
  <c r="N545" i="1"/>
  <c r="K545" i="1"/>
  <c r="I545" i="1"/>
  <c r="G545" i="1"/>
  <c r="S530" i="1"/>
  <c r="S531" i="1" s="1"/>
  <c r="Q530" i="1"/>
  <c r="Q531" i="1" s="1"/>
  <c r="P530" i="1"/>
  <c r="P531" i="1" s="1"/>
  <c r="O530" i="1"/>
  <c r="O531" i="1" s="1"/>
  <c r="M530" i="1"/>
  <c r="M531" i="1" s="1"/>
  <c r="L530" i="1"/>
  <c r="L531" i="1" s="1"/>
  <c r="J530" i="1"/>
  <c r="J531" i="1" s="1"/>
  <c r="H530" i="1"/>
  <c r="H531" i="1" s="1"/>
  <c r="F530" i="1"/>
  <c r="F531" i="1" s="1"/>
  <c r="E530" i="1"/>
  <c r="E531" i="1" s="1"/>
  <c r="T529" i="1"/>
  <c r="T530" i="1" s="1"/>
  <c r="R529" i="1"/>
  <c r="R530" i="1" s="1"/>
  <c r="N529" i="1"/>
  <c r="N530" i="1" s="1"/>
  <c r="K529" i="1"/>
  <c r="K530" i="1" s="1"/>
  <c r="I529" i="1"/>
  <c r="I530" i="1" s="1"/>
  <c r="G529" i="1"/>
  <c r="G530" i="1" s="1"/>
  <c r="S517" i="1"/>
  <c r="S518" i="1" s="1"/>
  <c r="Q517" i="1"/>
  <c r="Q518" i="1" s="1"/>
  <c r="P517" i="1"/>
  <c r="P518" i="1" s="1"/>
  <c r="O517" i="1"/>
  <c r="O518" i="1" s="1"/>
  <c r="M517" i="1"/>
  <c r="M518" i="1" s="1"/>
  <c r="L517" i="1"/>
  <c r="L518" i="1" s="1"/>
  <c r="J517" i="1"/>
  <c r="J518" i="1" s="1"/>
  <c r="H517" i="1"/>
  <c r="H518" i="1" s="1"/>
  <c r="F517" i="1"/>
  <c r="F518" i="1" s="1"/>
  <c r="E517" i="1"/>
  <c r="E518" i="1" s="1"/>
  <c r="T516" i="1"/>
  <c r="T517" i="1" s="1"/>
  <c r="R516" i="1"/>
  <c r="R517" i="1" s="1"/>
  <c r="N516" i="1"/>
  <c r="N517" i="1" s="1"/>
  <c r="K516" i="1"/>
  <c r="K517" i="1" s="1"/>
  <c r="I516" i="1"/>
  <c r="I517" i="1" s="1"/>
  <c r="G516" i="1"/>
  <c r="G517" i="1" s="1"/>
  <c r="S504" i="1"/>
  <c r="S505" i="1" s="1"/>
  <c r="Q504" i="1"/>
  <c r="Q505" i="1" s="1"/>
  <c r="P504" i="1"/>
  <c r="P505" i="1" s="1"/>
  <c r="O504" i="1"/>
  <c r="O505" i="1" s="1"/>
  <c r="M504" i="1"/>
  <c r="M505" i="1" s="1"/>
  <c r="L504" i="1"/>
  <c r="L505" i="1" s="1"/>
  <c r="J504" i="1"/>
  <c r="J505" i="1" s="1"/>
  <c r="H504" i="1"/>
  <c r="H505" i="1" s="1"/>
  <c r="F504" i="1"/>
  <c r="F505" i="1" s="1"/>
  <c r="E504" i="1"/>
  <c r="E505" i="1" s="1"/>
  <c r="T503" i="1"/>
  <c r="T504" i="1" s="1"/>
  <c r="R503" i="1"/>
  <c r="R504" i="1" s="1"/>
  <c r="N503" i="1"/>
  <c r="N504" i="1" s="1"/>
  <c r="K503" i="1"/>
  <c r="K504" i="1" s="1"/>
  <c r="I503" i="1"/>
  <c r="I504" i="1" s="1"/>
  <c r="G503" i="1"/>
  <c r="G504" i="1" s="1"/>
  <c r="K505" i="1" l="1"/>
  <c r="I618" i="1"/>
  <c r="K564" i="1"/>
  <c r="R645" i="1"/>
  <c r="G645" i="1"/>
  <c r="I645" i="1"/>
  <c r="N645" i="1"/>
  <c r="T645" i="1"/>
  <c r="R632" i="1"/>
  <c r="I632" i="1"/>
  <c r="K632" i="1"/>
  <c r="G632" i="1"/>
  <c r="N632" i="1"/>
  <c r="T632" i="1"/>
  <c r="N618" i="1"/>
  <c r="K618" i="1"/>
  <c r="R618" i="1"/>
  <c r="T618" i="1"/>
  <c r="G618" i="1"/>
  <c r="I619" i="1"/>
  <c r="K591" i="1"/>
  <c r="G619" i="1"/>
  <c r="R619" i="1"/>
  <c r="K619" i="1"/>
  <c r="N619" i="1"/>
  <c r="N604" i="1"/>
  <c r="K604" i="1"/>
  <c r="G604" i="1"/>
  <c r="I604" i="1"/>
  <c r="R604" i="1"/>
  <c r="T604" i="1"/>
  <c r="G591" i="1"/>
  <c r="I591" i="1"/>
  <c r="R591" i="1"/>
  <c r="N591" i="1"/>
  <c r="T591" i="1"/>
  <c r="T578" i="1"/>
  <c r="G578" i="1"/>
  <c r="R578" i="1"/>
  <c r="I578" i="1"/>
  <c r="N578" i="1"/>
  <c r="K578" i="1"/>
  <c r="R564" i="1"/>
  <c r="T564" i="1"/>
  <c r="G564" i="1"/>
  <c r="I564" i="1"/>
  <c r="N564" i="1"/>
  <c r="R565" i="1"/>
  <c r="G565" i="1"/>
  <c r="N565" i="1"/>
  <c r="T565" i="1"/>
  <c r="I565" i="1"/>
  <c r="K565" i="1"/>
  <c r="T505" i="1"/>
  <c r="G547" i="1"/>
  <c r="I547" i="1"/>
  <c r="R547" i="1"/>
  <c r="T547" i="1"/>
  <c r="K547" i="1"/>
  <c r="N547" i="1"/>
  <c r="K548" i="1"/>
  <c r="G548" i="1"/>
  <c r="R548" i="1"/>
  <c r="I548" i="1"/>
  <c r="N548" i="1"/>
  <c r="T548" i="1"/>
  <c r="R531" i="1"/>
  <c r="G531" i="1"/>
  <c r="I531" i="1"/>
  <c r="N531" i="1"/>
  <c r="K531" i="1"/>
  <c r="T531" i="1"/>
  <c r="K518" i="1"/>
  <c r="G518" i="1"/>
  <c r="R518" i="1"/>
  <c r="I518" i="1"/>
  <c r="N518" i="1"/>
  <c r="T518" i="1"/>
  <c r="I505" i="1"/>
  <c r="N505" i="1"/>
  <c r="G505" i="1"/>
  <c r="R505" i="1"/>
  <c r="S465" i="1"/>
  <c r="S466" i="1" s="1"/>
  <c r="Q465" i="1"/>
  <c r="Q466" i="1" s="1"/>
  <c r="P465" i="1"/>
  <c r="P466" i="1" s="1"/>
  <c r="O465" i="1"/>
  <c r="O466" i="1" s="1"/>
  <c r="M465" i="1"/>
  <c r="M466" i="1" s="1"/>
  <c r="L465" i="1"/>
  <c r="L466" i="1" s="1"/>
  <c r="J465" i="1"/>
  <c r="J466" i="1" s="1"/>
  <c r="H465" i="1"/>
  <c r="H466" i="1" s="1"/>
  <c r="F465" i="1"/>
  <c r="F466" i="1" s="1"/>
  <c r="E465" i="1"/>
  <c r="E466" i="1" s="1"/>
  <c r="T464" i="1"/>
  <c r="R464" i="1"/>
  <c r="N464" i="1"/>
  <c r="K464" i="1"/>
  <c r="I464" i="1"/>
  <c r="G464" i="1"/>
  <c r="T463" i="1"/>
  <c r="R463" i="1"/>
  <c r="N463" i="1"/>
  <c r="K463" i="1"/>
  <c r="I463" i="1"/>
  <c r="G463" i="1"/>
  <c r="T462" i="1"/>
  <c r="R462" i="1"/>
  <c r="N462" i="1"/>
  <c r="K462" i="1"/>
  <c r="I462" i="1"/>
  <c r="G462" i="1"/>
  <c r="K466" i="1" l="1"/>
  <c r="G465" i="1"/>
  <c r="R465" i="1"/>
  <c r="N465" i="1"/>
  <c r="K465" i="1"/>
  <c r="I465" i="1"/>
  <c r="T465" i="1"/>
  <c r="R466" i="1"/>
  <c r="G466" i="1"/>
  <c r="N466" i="1"/>
  <c r="I466" i="1"/>
  <c r="T466" i="1"/>
  <c r="S437" i="1"/>
  <c r="S438" i="1" s="1"/>
  <c r="Q437" i="1"/>
  <c r="Q438" i="1" s="1"/>
  <c r="P437" i="1"/>
  <c r="P438" i="1" s="1"/>
  <c r="O437" i="1"/>
  <c r="O438" i="1" s="1"/>
  <c r="M437" i="1"/>
  <c r="M438" i="1" s="1"/>
  <c r="L437" i="1"/>
  <c r="L438" i="1" s="1"/>
  <c r="J437" i="1"/>
  <c r="J438" i="1" s="1"/>
  <c r="H437" i="1"/>
  <c r="H438" i="1" s="1"/>
  <c r="F437" i="1"/>
  <c r="F438" i="1" s="1"/>
  <c r="E437" i="1"/>
  <c r="E438" i="1" s="1"/>
  <c r="T436" i="1"/>
  <c r="R436" i="1"/>
  <c r="N436" i="1"/>
  <c r="K436" i="1"/>
  <c r="I436" i="1"/>
  <c r="G436" i="1"/>
  <c r="T435" i="1"/>
  <c r="R435" i="1"/>
  <c r="N435" i="1"/>
  <c r="K435" i="1"/>
  <c r="I435" i="1"/>
  <c r="G435" i="1"/>
  <c r="T434" i="1"/>
  <c r="R434" i="1"/>
  <c r="N434" i="1"/>
  <c r="K434" i="1"/>
  <c r="I434" i="1"/>
  <c r="G434" i="1"/>
  <c r="K438" i="1" l="1"/>
  <c r="I438" i="1"/>
  <c r="K437" i="1"/>
  <c r="N437" i="1"/>
  <c r="R437" i="1"/>
  <c r="N438" i="1"/>
  <c r="G437" i="1"/>
  <c r="T437" i="1"/>
  <c r="I437" i="1"/>
  <c r="R438" i="1"/>
  <c r="G438" i="1"/>
  <c r="T438" i="1"/>
  <c r="S422" i="1"/>
  <c r="S423" i="1" s="1"/>
  <c r="Q422" i="1"/>
  <c r="Q423" i="1" s="1"/>
  <c r="P422" i="1"/>
  <c r="P423" i="1" s="1"/>
  <c r="O422" i="1"/>
  <c r="O423" i="1" s="1"/>
  <c r="M422" i="1"/>
  <c r="M423" i="1" s="1"/>
  <c r="L422" i="1"/>
  <c r="L423" i="1" s="1"/>
  <c r="J422" i="1"/>
  <c r="J423" i="1" s="1"/>
  <c r="H422" i="1"/>
  <c r="H423" i="1" s="1"/>
  <c r="F422" i="1"/>
  <c r="F423" i="1" s="1"/>
  <c r="E422" i="1"/>
  <c r="E423" i="1" s="1"/>
  <c r="T421" i="1"/>
  <c r="R421" i="1"/>
  <c r="N421" i="1"/>
  <c r="K421" i="1"/>
  <c r="I421" i="1"/>
  <c r="G421" i="1"/>
  <c r="T420" i="1"/>
  <c r="R420" i="1"/>
  <c r="N420" i="1"/>
  <c r="K420" i="1"/>
  <c r="I420" i="1"/>
  <c r="G420" i="1"/>
  <c r="T419" i="1"/>
  <c r="R419" i="1"/>
  <c r="N419" i="1"/>
  <c r="K419" i="1"/>
  <c r="I419" i="1"/>
  <c r="G419" i="1"/>
  <c r="S367" i="1"/>
  <c r="S368" i="1" s="1"/>
  <c r="Q367" i="1"/>
  <c r="Q368" i="1" s="1"/>
  <c r="P367" i="1"/>
  <c r="P368" i="1" s="1"/>
  <c r="O367" i="1"/>
  <c r="O368" i="1" s="1"/>
  <c r="M367" i="1"/>
  <c r="M368" i="1" s="1"/>
  <c r="L367" i="1"/>
  <c r="L368" i="1" s="1"/>
  <c r="J367" i="1"/>
  <c r="J368" i="1" s="1"/>
  <c r="H367" i="1"/>
  <c r="H368" i="1" s="1"/>
  <c r="F367" i="1"/>
  <c r="F368" i="1" s="1"/>
  <c r="E367" i="1"/>
  <c r="E368" i="1" s="1"/>
  <c r="T366" i="1"/>
  <c r="R366" i="1"/>
  <c r="N366" i="1"/>
  <c r="K366" i="1"/>
  <c r="I366" i="1"/>
  <c r="G366" i="1"/>
  <c r="T365" i="1"/>
  <c r="R365" i="1"/>
  <c r="N365" i="1"/>
  <c r="K365" i="1"/>
  <c r="I365" i="1"/>
  <c r="G365" i="1"/>
  <c r="S322" i="1"/>
  <c r="S323" i="1" s="1"/>
  <c r="Q322" i="1"/>
  <c r="Q323" i="1" s="1"/>
  <c r="P322" i="1"/>
  <c r="P323" i="1" s="1"/>
  <c r="O322" i="1"/>
  <c r="O323" i="1" s="1"/>
  <c r="M322" i="1"/>
  <c r="M323" i="1" s="1"/>
  <c r="L322" i="1"/>
  <c r="L323" i="1" s="1"/>
  <c r="J322" i="1"/>
  <c r="J323" i="1" s="1"/>
  <c r="H322" i="1"/>
  <c r="H323" i="1" s="1"/>
  <c r="F322" i="1"/>
  <c r="F323" i="1" s="1"/>
  <c r="E322" i="1"/>
  <c r="E323" i="1" s="1"/>
  <c r="T321" i="1"/>
  <c r="R321" i="1"/>
  <c r="N321" i="1"/>
  <c r="K321" i="1"/>
  <c r="I321" i="1"/>
  <c r="G321" i="1"/>
  <c r="T320" i="1"/>
  <c r="R320" i="1"/>
  <c r="N320" i="1"/>
  <c r="K320" i="1"/>
  <c r="I320" i="1"/>
  <c r="G320" i="1"/>
  <c r="K307" i="1"/>
  <c r="S308" i="1"/>
  <c r="S309" i="1" s="1"/>
  <c r="Q308" i="1"/>
  <c r="Q309" i="1" s="1"/>
  <c r="P308" i="1"/>
  <c r="P309" i="1" s="1"/>
  <c r="O308" i="1"/>
  <c r="O309" i="1" s="1"/>
  <c r="M308" i="1"/>
  <c r="M309" i="1" s="1"/>
  <c r="L308" i="1"/>
  <c r="L309" i="1" s="1"/>
  <c r="J308" i="1"/>
  <c r="J309" i="1" s="1"/>
  <c r="H308" i="1"/>
  <c r="H309" i="1" s="1"/>
  <c r="F308" i="1"/>
  <c r="F309" i="1" s="1"/>
  <c r="E308" i="1"/>
  <c r="E309" i="1" s="1"/>
  <c r="T307" i="1"/>
  <c r="R307" i="1"/>
  <c r="N307" i="1"/>
  <c r="I307" i="1"/>
  <c r="G307" i="1"/>
  <c r="T306" i="1"/>
  <c r="R306" i="1"/>
  <c r="N306" i="1"/>
  <c r="K306" i="1"/>
  <c r="I306" i="1"/>
  <c r="G306" i="1"/>
  <c r="T305" i="1"/>
  <c r="R305" i="1"/>
  <c r="N305" i="1"/>
  <c r="K305" i="1"/>
  <c r="I305" i="1"/>
  <c r="G305" i="1"/>
  <c r="T304" i="1"/>
  <c r="R304" i="1"/>
  <c r="N304" i="1"/>
  <c r="K304" i="1"/>
  <c r="I304" i="1"/>
  <c r="G304" i="1"/>
  <c r="T303" i="1"/>
  <c r="R303" i="1"/>
  <c r="N303" i="1"/>
  <c r="K303" i="1"/>
  <c r="I303" i="1"/>
  <c r="G303" i="1"/>
  <c r="S253" i="1"/>
  <c r="S254" i="1" s="1"/>
  <c r="Q253" i="1"/>
  <c r="Q254" i="1" s="1"/>
  <c r="P253" i="1"/>
  <c r="P254" i="1" s="1"/>
  <c r="O253" i="1"/>
  <c r="O254" i="1" s="1"/>
  <c r="M253" i="1"/>
  <c r="M254" i="1" s="1"/>
  <c r="L253" i="1"/>
  <c r="L254" i="1" s="1"/>
  <c r="J253" i="1"/>
  <c r="J254" i="1" s="1"/>
  <c r="H253" i="1"/>
  <c r="H254" i="1" s="1"/>
  <c r="F253" i="1"/>
  <c r="F254" i="1" s="1"/>
  <c r="E253" i="1"/>
  <c r="E254" i="1" s="1"/>
  <c r="T252" i="1"/>
  <c r="R252" i="1"/>
  <c r="N252" i="1"/>
  <c r="K252" i="1"/>
  <c r="I252" i="1"/>
  <c r="G252" i="1"/>
  <c r="T251" i="1"/>
  <c r="R251" i="1"/>
  <c r="N251" i="1"/>
  <c r="K251" i="1"/>
  <c r="I251" i="1"/>
  <c r="G251" i="1"/>
  <c r="T250" i="1"/>
  <c r="R250" i="1"/>
  <c r="N250" i="1"/>
  <c r="K250" i="1"/>
  <c r="I250" i="1"/>
  <c r="G250" i="1"/>
  <c r="T249" i="1"/>
  <c r="R249" i="1"/>
  <c r="N249" i="1"/>
  <c r="K249" i="1"/>
  <c r="I249" i="1"/>
  <c r="G249" i="1"/>
  <c r="T248" i="1"/>
  <c r="R248" i="1"/>
  <c r="N248" i="1"/>
  <c r="K248" i="1"/>
  <c r="I248" i="1"/>
  <c r="G248" i="1"/>
  <c r="T247" i="1"/>
  <c r="R247" i="1"/>
  <c r="N247" i="1"/>
  <c r="K247" i="1"/>
  <c r="I247" i="1"/>
  <c r="G247" i="1"/>
  <c r="S235" i="1"/>
  <c r="S236" i="1" s="1"/>
  <c r="Q235" i="1"/>
  <c r="Q236" i="1" s="1"/>
  <c r="P235" i="1"/>
  <c r="P236" i="1" s="1"/>
  <c r="O235" i="1"/>
  <c r="O236" i="1" s="1"/>
  <c r="M235" i="1"/>
  <c r="M236" i="1" s="1"/>
  <c r="L235" i="1"/>
  <c r="L236" i="1" s="1"/>
  <c r="J235" i="1"/>
  <c r="J236" i="1" s="1"/>
  <c r="H235" i="1"/>
  <c r="H236" i="1" s="1"/>
  <c r="F235" i="1"/>
  <c r="F236" i="1" s="1"/>
  <c r="E235" i="1"/>
  <c r="E236" i="1" s="1"/>
  <c r="T234" i="1"/>
  <c r="R234" i="1"/>
  <c r="N234" i="1"/>
  <c r="K234" i="1"/>
  <c r="I234" i="1"/>
  <c r="G234" i="1"/>
  <c r="T233" i="1"/>
  <c r="R233" i="1"/>
  <c r="N233" i="1"/>
  <c r="K233" i="1"/>
  <c r="I233" i="1"/>
  <c r="G233" i="1"/>
  <c r="T232" i="1"/>
  <c r="R232" i="1"/>
  <c r="N232" i="1"/>
  <c r="K232" i="1"/>
  <c r="I232" i="1"/>
  <c r="G232" i="1"/>
  <c r="T231" i="1"/>
  <c r="R231" i="1"/>
  <c r="N231" i="1"/>
  <c r="K231" i="1"/>
  <c r="I231" i="1"/>
  <c r="G231" i="1"/>
  <c r="T230" i="1"/>
  <c r="R230" i="1"/>
  <c r="N230" i="1"/>
  <c r="K230" i="1"/>
  <c r="I230" i="1"/>
  <c r="G230" i="1"/>
  <c r="T229" i="1"/>
  <c r="R229" i="1"/>
  <c r="N229" i="1"/>
  <c r="K229" i="1"/>
  <c r="I229" i="1"/>
  <c r="G229" i="1"/>
  <c r="T228" i="1"/>
  <c r="R228" i="1"/>
  <c r="N228" i="1"/>
  <c r="K228" i="1"/>
  <c r="I228" i="1"/>
  <c r="G228" i="1"/>
  <c r="T227" i="1"/>
  <c r="R227" i="1"/>
  <c r="N227" i="1"/>
  <c r="K227" i="1"/>
  <c r="I227" i="1"/>
  <c r="G227" i="1"/>
  <c r="S215" i="1"/>
  <c r="S216" i="1" s="1"/>
  <c r="Q215" i="1"/>
  <c r="Q216" i="1" s="1"/>
  <c r="P215" i="1"/>
  <c r="P216" i="1" s="1"/>
  <c r="O215" i="1"/>
  <c r="O216" i="1" s="1"/>
  <c r="M215" i="1"/>
  <c r="M216" i="1" s="1"/>
  <c r="L215" i="1"/>
  <c r="L216" i="1" s="1"/>
  <c r="J215" i="1"/>
  <c r="J216" i="1" s="1"/>
  <c r="H215" i="1"/>
  <c r="H216" i="1" s="1"/>
  <c r="F215" i="1"/>
  <c r="F216" i="1" s="1"/>
  <c r="E215" i="1"/>
  <c r="E216" i="1" s="1"/>
  <c r="T214" i="1"/>
  <c r="R214" i="1"/>
  <c r="N214" i="1"/>
  <c r="K214" i="1"/>
  <c r="I214" i="1"/>
  <c r="G214" i="1"/>
  <c r="T213" i="1"/>
  <c r="R213" i="1"/>
  <c r="N213" i="1"/>
  <c r="K213" i="1"/>
  <c r="I213" i="1"/>
  <c r="G213" i="1"/>
  <c r="T212" i="1"/>
  <c r="R212" i="1"/>
  <c r="N212" i="1"/>
  <c r="K212" i="1"/>
  <c r="I212" i="1"/>
  <c r="G212" i="1"/>
  <c r="T211" i="1"/>
  <c r="R211" i="1"/>
  <c r="N211" i="1"/>
  <c r="K211" i="1"/>
  <c r="I211" i="1"/>
  <c r="G211" i="1"/>
  <c r="S199" i="1"/>
  <c r="S200" i="1" s="1"/>
  <c r="Q199" i="1"/>
  <c r="Q200" i="1" s="1"/>
  <c r="P199" i="1"/>
  <c r="P200" i="1" s="1"/>
  <c r="O199" i="1"/>
  <c r="O200" i="1" s="1"/>
  <c r="M199" i="1"/>
  <c r="M200" i="1" s="1"/>
  <c r="L199" i="1"/>
  <c r="L200" i="1" s="1"/>
  <c r="J199" i="1"/>
  <c r="J200" i="1" s="1"/>
  <c r="H199" i="1"/>
  <c r="H200" i="1" s="1"/>
  <c r="F199" i="1"/>
  <c r="F200" i="1" s="1"/>
  <c r="E199" i="1"/>
  <c r="E200" i="1" s="1"/>
  <c r="T198" i="1"/>
  <c r="R198" i="1"/>
  <c r="N198" i="1"/>
  <c r="K198" i="1"/>
  <c r="I198" i="1"/>
  <c r="G198" i="1"/>
  <c r="T197" i="1"/>
  <c r="R197" i="1"/>
  <c r="N197" i="1"/>
  <c r="K197" i="1"/>
  <c r="I197" i="1"/>
  <c r="G197" i="1"/>
  <c r="T196" i="1"/>
  <c r="R196" i="1"/>
  <c r="N196" i="1"/>
  <c r="K196" i="1"/>
  <c r="I196" i="1"/>
  <c r="G196" i="1"/>
  <c r="T195" i="1"/>
  <c r="R195" i="1"/>
  <c r="N195" i="1"/>
  <c r="K195" i="1"/>
  <c r="I195" i="1"/>
  <c r="G195" i="1"/>
  <c r="T194" i="1"/>
  <c r="R194" i="1"/>
  <c r="N194" i="1"/>
  <c r="K194" i="1"/>
  <c r="I194" i="1"/>
  <c r="G194" i="1"/>
  <c r="T193" i="1"/>
  <c r="R193" i="1"/>
  <c r="N193" i="1"/>
  <c r="K193" i="1"/>
  <c r="I193" i="1"/>
  <c r="G193" i="1"/>
  <c r="T192" i="1"/>
  <c r="R192" i="1"/>
  <c r="N192" i="1"/>
  <c r="K192" i="1"/>
  <c r="I192" i="1"/>
  <c r="G192" i="1"/>
  <c r="S165" i="1"/>
  <c r="S166" i="1" s="1"/>
  <c r="Q165" i="1"/>
  <c r="Q166" i="1" s="1"/>
  <c r="P165" i="1"/>
  <c r="P166" i="1" s="1"/>
  <c r="O165" i="1"/>
  <c r="O166" i="1" s="1"/>
  <c r="M165" i="1"/>
  <c r="M166" i="1" s="1"/>
  <c r="L165" i="1"/>
  <c r="L166" i="1" s="1"/>
  <c r="J165" i="1"/>
  <c r="J166" i="1" s="1"/>
  <c r="H165" i="1"/>
  <c r="H166" i="1" s="1"/>
  <c r="F165" i="1"/>
  <c r="F166" i="1" s="1"/>
  <c r="E165" i="1"/>
  <c r="E166" i="1" s="1"/>
  <c r="T164" i="1"/>
  <c r="R164" i="1"/>
  <c r="N164" i="1"/>
  <c r="K164" i="1"/>
  <c r="I164" i="1"/>
  <c r="G164" i="1"/>
  <c r="T163" i="1"/>
  <c r="R163" i="1"/>
  <c r="N163" i="1"/>
  <c r="K163" i="1"/>
  <c r="I163" i="1"/>
  <c r="G163" i="1"/>
  <c r="T162" i="1"/>
  <c r="R162" i="1"/>
  <c r="N162" i="1"/>
  <c r="K162" i="1"/>
  <c r="I162" i="1"/>
  <c r="G162" i="1"/>
  <c r="T161" i="1"/>
  <c r="R161" i="1"/>
  <c r="N161" i="1"/>
  <c r="K161" i="1"/>
  <c r="I161" i="1"/>
  <c r="G161" i="1"/>
  <c r="T160" i="1"/>
  <c r="R160" i="1"/>
  <c r="N160" i="1"/>
  <c r="K160" i="1"/>
  <c r="I160" i="1"/>
  <c r="G160" i="1"/>
  <c r="K423" i="1" l="1"/>
  <c r="I422" i="1"/>
  <c r="T422" i="1"/>
  <c r="G422" i="1"/>
  <c r="R422" i="1"/>
  <c r="K422" i="1"/>
  <c r="I423" i="1"/>
  <c r="N422" i="1"/>
  <c r="G423" i="1"/>
  <c r="N423" i="1"/>
  <c r="T423" i="1"/>
  <c r="R423" i="1"/>
  <c r="R367" i="1"/>
  <c r="R368" i="1"/>
  <c r="I367" i="1"/>
  <c r="T367" i="1"/>
  <c r="N367" i="1"/>
  <c r="K367" i="1"/>
  <c r="G367" i="1"/>
  <c r="G368" i="1"/>
  <c r="N368" i="1"/>
  <c r="I368" i="1"/>
  <c r="K368" i="1"/>
  <c r="T368" i="1"/>
  <c r="K236" i="1"/>
  <c r="I165" i="1"/>
  <c r="T165" i="1"/>
  <c r="I199" i="1"/>
  <c r="T215" i="1"/>
  <c r="I253" i="1"/>
  <c r="N322" i="1"/>
  <c r="I322" i="1"/>
  <c r="R322" i="1"/>
  <c r="G322" i="1"/>
  <c r="T322" i="1"/>
  <c r="K322" i="1"/>
  <c r="K323" i="1"/>
  <c r="G323" i="1"/>
  <c r="R323" i="1"/>
  <c r="I323" i="1"/>
  <c r="N323" i="1"/>
  <c r="T323" i="1"/>
  <c r="N309" i="1"/>
  <c r="T309" i="1"/>
  <c r="I308" i="1"/>
  <c r="T308" i="1"/>
  <c r="K235" i="1"/>
  <c r="I236" i="1"/>
  <c r="K308" i="1"/>
  <c r="R308" i="1"/>
  <c r="K253" i="1"/>
  <c r="N308" i="1"/>
  <c r="N253" i="1"/>
  <c r="G308" i="1"/>
  <c r="I309" i="1"/>
  <c r="K309" i="1"/>
  <c r="G309" i="1"/>
  <c r="R309" i="1"/>
  <c r="G253" i="1"/>
  <c r="R253" i="1"/>
  <c r="T253" i="1"/>
  <c r="K254" i="1"/>
  <c r="G254" i="1"/>
  <c r="R254" i="1"/>
  <c r="I254" i="1"/>
  <c r="N254" i="1"/>
  <c r="T254" i="1"/>
  <c r="N235" i="1"/>
  <c r="G235" i="1"/>
  <c r="I235" i="1"/>
  <c r="T235" i="1"/>
  <c r="R235" i="1"/>
  <c r="N236" i="1"/>
  <c r="T236" i="1"/>
  <c r="R236" i="1"/>
  <c r="G236" i="1"/>
  <c r="N215" i="1"/>
  <c r="G215" i="1"/>
  <c r="I216" i="1"/>
  <c r="I215" i="1"/>
  <c r="K216" i="1"/>
  <c r="K200" i="1"/>
  <c r="K215" i="1"/>
  <c r="R215" i="1"/>
  <c r="R216" i="1"/>
  <c r="G216" i="1"/>
  <c r="N216" i="1"/>
  <c r="T216" i="1"/>
  <c r="T199" i="1"/>
  <c r="G199" i="1"/>
  <c r="R199" i="1"/>
  <c r="K199" i="1"/>
  <c r="I200" i="1"/>
  <c r="T200" i="1"/>
  <c r="N199" i="1"/>
  <c r="R200" i="1"/>
  <c r="G200" i="1"/>
  <c r="N200" i="1"/>
  <c r="K166" i="1"/>
  <c r="G165" i="1"/>
  <c r="R165" i="1"/>
  <c r="K165" i="1"/>
  <c r="I166" i="1"/>
  <c r="N165" i="1"/>
  <c r="G166" i="1"/>
  <c r="N166" i="1"/>
  <c r="T166" i="1"/>
  <c r="R166" i="1"/>
  <c r="S135" i="1" l="1"/>
  <c r="S136" i="1" s="1"/>
  <c r="Q135" i="1"/>
  <c r="Q136" i="1" s="1"/>
  <c r="P135" i="1"/>
  <c r="P136" i="1" s="1"/>
  <c r="O135" i="1"/>
  <c r="O136" i="1" s="1"/>
  <c r="M135" i="1"/>
  <c r="M136" i="1" s="1"/>
  <c r="L135" i="1"/>
  <c r="L136" i="1" s="1"/>
  <c r="J135" i="1"/>
  <c r="J136" i="1" s="1"/>
  <c r="K136" i="1" s="1"/>
  <c r="H135" i="1"/>
  <c r="H136" i="1" s="1"/>
  <c r="F135" i="1"/>
  <c r="F136" i="1" s="1"/>
  <c r="E135" i="1"/>
  <c r="E136" i="1" s="1"/>
  <c r="T134" i="1"/>
  <c r="R134" i="1"/>
  <c r="N134" i="1"/>
  <c r="K134" i="1"/>
  <c r="I134" i="1"/>
  <c r="G134" i="1"/>
  <c r="T133" i="1"/>
  <c r="R133" i="1"/>
  <c r="N133" i="1"/>
  <c r="K133" i="1"/>
  <c r="I133" i="1"/>
  <c r="G133" i="1"/>
  <c r="T132" i="1"/>
  <c r="R132" i="1"/>
  <c r="N132" i="1"/>
  <c r="K132" i="1"/>
  <c r="I132" i="1"/>
  <c r="G132" i="1"/>
  <c r="T131" i="1"/>
  <c r="R131" i="1"/>
  <c r="N131" i="1"/>
  <c r="I131" i="1"/>
  <c r="G131" i="1"/>
  <c r="S107" i="1"/>
  <c r="S108" i="1" s="1"/>
  <c r="Q107" i="1"/>
  <c r="Q108" i="1" s="1"/>
  <c r="P107" i="1"/>
  <c r="P108" i="1" s="1"/>
  <c r="O107" i="1"/>
  <c r="O108" i="1" s="1"/>
  <c r="M107" i="1"/>
  <c r="M108" i="1" s="1"/>
  <c r="L107" i="1"/>
  <c r="L108" i="1" s="1"/>
  <c r="J107" i="1"/>
  <c r="J108" i="1" s="1"/>
  <c r="H107" i="1"/>
  <c r="H108" i="1" s="1"/>
  <c r="F107" i="1"/>
  <c r="F108" i="1" s="1"/>
  <c r="E107" i="1"/>
  <c r="E108" i="1" s="1"/>
  <c r="T106" i="1"/>
  <c r="R106" i="1"/>
  <c r="N106" i="1"/>
  <c r="K106" i="1"/>
  <c r="I106" i="1"/>
  <c r="G106" i="1"/>
  <c r="T105" i="1"/>
  <c r="R105" i="1"/>
  <c r="N105" i="1"/>
  <c r="K105" i="1"/>
  <c r="I105" i="1"/>
  <c r="G105" i="1"/>
  <c r="T104" i="1"/>
  <c r="R104" i="1"/>
  <c r="N104" i="1"/>
  <c r="K104" i="1"/>
  <c r="I104" i="1"/>
  <c r="G104" i="1"/>
  <c r="T103" i="1"/>
  <c r="R103" i="1"/>
  <c r="N103" i="1"/>
  <c r="K103" i="1"/>
  <c r="I103" i="1"/>
  <c r="G103" i="1"/>
  <c r="T102" i="1"/>
  <c r="R102" i="1"/>
  <c r="N102" i="1"/>
  <c r="K102" i="1"/>
  <c r="I102" i="1"/>
  <c r="G102" i="1"/>
  <c r="T101" i="1"/>
  <c r="R101" i="1"/>
  <c r="N101" i="1"/>
  <c r="K101" i="1"/>
  <c r="I101" i="1"/>
  <c r="G101" i="1"/>
  <c r="T100" i="1"/>
  <c r="R100" i="1"/>
  <c r="N100" i="1"/>
  <c r="K100" i="1"/>
  <c r="I100" i="1"/>
  <c r="G100" i="1"/>
  <c r="T99" i="1"/>
  <c r="R99" i="1"/>
  <c r="N99" i="1"/>
  <c r="K99" i="1"/>
  <c r="I99" i="1"/>
  <c r="G99" i="1"/>
  <c r="T98" i="1"/>
  <c r="R98" i="1"/>
  <c r="N98" i="1"/>
  <c r="K98" i="1"/>
  <c r="I98" i="1"/>
  <c r="G98" i="1"/>
  <c r="S86" i="1"/>
  <c r="S87" i="1" s="1"/>
  <c r="Q86" i="1"/>
  <c r="Q87" i="1" s="1"/>
  <c r="P86" i="1"/>
  <c r="P87" i="1" s="1"/>
  <c r="O86" i="1"/>
  <c r="O87" i="1" s="1"/>
  <c r="M86" i="1"/>
  <c r="M87" i="1" s="1"/>
  <c r="L86" i="1"/>
  <c r="L87" i="1" s="1"/>
  <c r="J86" i="1"/>
  <c r="J87" i="1" s="1"/>
  <c r="H86" i="1"/>
  <c r="H87" i="1" s="1"/>
  <c r="F86" i="1"/>
  <c r="F87" i="1" s="1"/>
  <c r="E86" i="1"/>
  <c r="E87" i="1" s="1"/>
  <c r="T85" i="1"/>
  <c r="R85" i="1"/>
  <c r="N85" i="1"/>
  <c r="K85" i="1"/>
  <c r="I85" i="1"/>
  <c r="G85" i="1"/>
  <c r="T84" i="1"/>
  <c r="R84" i="1"/>
  <c r="N84" i="1"/>
  <c r="K84" i="1"/>
  <c r="I84" i="1"/>
  <c r="G84" i="1"/>
  <c r="T83" i="1"/>
  <c r="R83" i="1"/>
  <c r="N83" i="1"/>
  <c r="K83" i="1"/>
  <c r="I83" i="1"/>
  <c r="G83" i="1"/>
  <c r="T82" i="1"/>
  <c r="R82" i="1"/>
  <c r="N82" i="1"/>
  <c r="K82" i="1"/>
  <c r="I82" i="1"/>
  <c r="G82" i="1"/>
  <c r="T81" i="1"/>
  <c r="R81" i="1"/>
  <c r="N81" i="1"/>
  <c r="K81" i="1"/>
  <c r="I81" i="1"/>
  <c r="G81" i="1"/>
  <c r="T80" i="1"/>
  <c r="R80" i="1"/>
  <c r="N80" i="1"/>
  <c r="K80" i="1"/>
  <c r="I80" i="1"/>
  <c r="G80" i="1"/>
  <c r="T79" i="1"/>
  <c r="R79" i="1"/>
  <c r="N79" i="1"/>
  <c r="K79" i="1"/>
  <c r="I79" i="1"/>
  <c r="G79" i="1"/>
  <c r="T78" i="1"/>
  <c r="R78" i="1"/>
  <c r="N78" i="1"/>
  <c r="K78" i="1"/>
  <c r="I78" i="1"/>
  <c r="G78" i="1"/>
  <c r="T77" i="1"/>
  <c r="R77" i="1"/>
  <c r="N77" i="1"/>
  <c r="K77" i="1"/>
  <c r="I77" i="1"/>
  <c r="G77" i="1"/>
  <c r="T76" i="1"/>
  <c r="R76" i="1"/>
  <c r="N76" i="1"/>
  <c r="K76" i="1"/>
  <c r="I76" i="1"/>
  <c r="G76" i="1"/>
  <c r="N135" i="1" l="1"/>
  <c r="K108" i="1"/>
  <c r="R135" i="1"/>
  <c r="K107" i="1"/>
  <c r="I108" i="1"/>
  <c r="G135" i="1"/>
  <c r="T107" i="1"/>
  <c r="I135" i="1"/>
  <c r="T135" i="1"/>
  <c r="K135" i="1"/>
  <c r="R136" i="1"/>
  <c r="G136" i="1"/>
  <c r="N136" i="1"/>
  <c r="I136" i="1"/>
  <c r="T136" i="1"/>
  <c r="I107" i="1"/>
  <c r="G107" i="1"/>
  <c r="R107" i="1"/>
  <c r="N107" i="1"/>
  <c r="N108" i="1"/>
  <c r="T108" i="1"/>
  <c r="G108" i="1"/>
  <c r="R108" i="1"/>
  <c r="R86" i="1"/>
  <c r="N86" i="1"/>
  <c r="G86" i="1"/>
  <c r="K86" i="1"/>
  <c r="I86" i="1"/>
  <c r="T86" i="1"/>
  <c r="R87" i="1"/>
  <c r="G87" i="1"/>
  <c r="N87" i="1"/>
  <c r="T87" i="1"/>
  <c r="I87" i="1"/>
  <c r="K87" i="1"/>
  <c r="J24" i="1"/>
  <c r="N50" i="1" l="1"/>
  <c r="R23" i="1"/>
  <c r="S491" i="1" l="1"/>
  <c r="S492" i="1" s="1"/>
  <c r="T492" i="1" s="1"/>
  <c r="P491" i="1"/>
  <c r="P492" i="1" s="1"/>
  <c r="O491" i="1"/>
  <c r="O492" i="1" s="1"/>
  <c r="M491" i="1"/>
  <c r="M492" i="1" s="1"/>
  <c r="L491" i="1"/>
  <c r="L492" i="1" s="1"/>
  <c r="J491" i="1"/>
  <c r="J492" i="1" s="1"/>
  <c r="K492" i="1" s="1"/>
  <c r="H491" i="1"/>
  <c r="H492" i="1" s="1"/>
  <c r="F491" i="1"/>
  <c r="F492" i="1" s="1"/>
  <c r="E491" i="1"/>
  <c r="E492" i="1" s="1"/>
  <c r="T490" i="1"/>
  <c r="N490" i="1"/>
  <c r="K490" i="1"/>
  <c r="I490" i="1"/>
  <c r="G490" i="1"/>
  <c r="S478" i="1"/>
  <c r="S479" i="1" s="1"/>
  <c r="Q478" i="1"/>
  <c r="Q479" i="1" s="1"/>
  <c r="P478" i="1"/>
  <c r="P479" i="1" s="1"/>
  <c r="O478" i="1"/>
  <c r="O479" i="1" s="1"/>
  <c r="M478" i="1"/>
  <c r="M479" i="1" s="1"/>
  <c r="L478" i="1"/>
  <c r="L479" i="1" s="1"/>
  <c r="J478" i="1"/>
  <c r="J479" i="1" s="1"/>
  <c r="K479" i="1" s="1"/>
  <c r="H478" i="1"/>
  <c r="H479" i="1" s="1"/>
  <c r="F478" i="1"/>
  <c r="F479" i="1" s="1"/>
  <c r="E478" i="1"/>
  <c r="E479" i="1" s="1"/>
  <c r="T477" i="1"/>
  <c r="R477" i="1"/>
  <c r="N477" i="1"/>
  <c r="K477" i="1"/>
  <c r="I477" i="1"/>
  <c r="G477" i="1"/>
  <c r="S450" i="1"/>
  <c r="S451" i="1" s="1"/>
  <c r="Q450" i="1"/>
  <c r="Q451" i="1" s="1"/>
  <c r="P450" i="1"/>
  <c r="P451" i="1" s="1"/>
  <c r="O450" i="1"/>
  <c r="O451" i="1" s="1"/>
  <c r="M450" i="1"/>
  <c r="M451" i="1" s="1"/>
  <c r="L450" i="1"/>
  <c r="L451" i="1" s="1"/>
  <c r="J450" i="1"/>
  <c r="J451" i="1" s="1"/>
  <c r="H450" i="1"/>
  <c r="H451" i="1" s="1"/>
  <c r="F450" i="1"/>
  <c r="F451" i="1" s="1"/>
  <c r="E450" i="1"/>
  <c r="E451" i="1" s="1"/>
  <c r="T449" i="1"/>
  <c r="R449" i="1"/>
  <c r="N449" i="1"/>
  <c r="K449" i="1"/>
  <c r="I449" i="1"/>
  <c r="G449" i="1"/>
  <c r="S407" i="1"/>
  <c r="S408" i="1" s="1"/>
  <c r="Q407" i="1"/>
  <c r="Q408" i="1" s="1"/>
  <c r="P407" i="1"/>
  <c r="P408" i="1" s="1"/>
  <c r="O407" i="1"/>
  <c r="O408" i="1" s="1"/>
  <c r="M407" i="1"/>
  <c r="M408" i="1" s="1"/>
  <c r="L407" i="1"/>
  <c r="L408" i="1" s="1"/>
  <c r="J407" i="1"/>
  <c r="J408" i="1" s="1"/>
  <c r="H407" i="1"/>
  <c r="H408" i="1" s="1"/>
  <c r="F407" i="1"/>
  <c r="F408" i="1" s="1"/>
  <c r="E407" i="1"/>
  <c r="E408" i="1" s="1"/>
  <c r="T406" i="1"/>
  <c r="R406" i="1"/>
  <c r="N406" i="1"/>
  <c r="K406" i="1"/>
  <c r="I406" i="1"/>
  <c r="G406" i="1"/>
  <c r="S394" i="1"/>
  <c r="S395" i="1" s="1"/>
  <c r="Q394" i="1"/>
  <c r="Q395" i="1" s="1"/>
  <c r="P394" i="1"/>
  <c r="P395" i="1" s="1"/>
  <c r="O394" i="1"/>
  <c r="O395" i="1" s="1"/>
  <c r="M394" i="1"/>
  <c r="M395" i="1" s="1"/>
  <c r="L394" i="1"/>
  <c r="L395" i="1" s="1"/>
  <c r="J394" i="1"/>
  <c r="J395" i="1" s="1"/>
  <c r="H394" i="1"/>
  <c r="H395" i="1" s="1"/>
  <c r="F394" i="1"/>
  <c r="F395" i="1" s="1"/>
  <c r="E394" i="1"/>
  <c r="E395" i="1" s="1"/>
  <c r="T393" i="1"/>
  <c r="R393" i="1"/>
  <c r="N393" i="1"/>
  <c r="K393" i="1"/>
  <c r="I393" i="1"/>
  <c r="G393" i="1"/>
  <c r="T392" i="1"/>
  <c r="R392" i="1"/>
  <c r="N392" i="1"/>
  <c r="K392" i="1"/>
  <c r="I392" i="1"/>
  <c r="G392" i="1"/>
  <c r="S380" i="1"/>
  <c r="S381" i="1" s="1"/>
  <c r="Q380" i="1"/>
  <c r="Q381" i="1" s="1"/>
  <c r="P380" i="1"/>
  <c r="P381" i="1" s="1"/>
  <c r="O380" i="1"/>
  <c r="O381" i="1" s="1"/>
  <c r="M380" i="1"/>
  <c r="M381" i="1" s="1"/>
  <c r="L380" i="1"/>
  <c r="L381" i="1" s="1"/>
  <c r="J380" i="1"/>
  <c r="J381" i="1" s="1"/>
  <c r="H380" i="1"/>
  <c r="H381" i="1" s="1"/>
  <c r="F380" i="1"/>
  <c r="F381" i="1" s="1"/>
  <c r="E380" i="1"/>
  <c r="E381" i="1" s="1"/>
  <c r="T379" i="1"/>
  <c r="R379" i="1"/>
  <c r="N379" i="1"/>
  <c r="K379" i="1"/>
  <c r="I379" i="1"/>
  <c r="G379" i="1"/>
  <c r="T378" i="1"/>
  <c r="R378" i="1"/>
  <c r="N378" i="1"/>
  <c r="K378" i="1"/>
  <c r="I378" i="1"/>
  <c r="G378" i="1"/>
  <c r="S353" i="1"/>
  <c r="S354" i="1" s="1"/>
  <c r="Q353" i="1"/>
  <c r="Q354" i="1" s="1"/>
  <c r="P353" i="1"/>
  <c r="P354" i="1" s="1"/>
  <c r="O353" i="1"/>
  <c r="O354" i="1" s="1"/>
  <c r="M353" i="1"/>
  <c r="M354" i="1" s="1"/>
  <c r="L353" i="1"/>
  <c r="L354" i="1" s="1"/>
  <c r="J353" i="1"/>
  <c r="J354" i="1" s="1"/>
  <c r="H353" i="1"/>
  <c r="H354" i="1" s="1"/>
  <c r="F353" i="1"/>
  <c r="F354" i="1" s="1"/>
  <c r="E353" i="1"/>
  <c r="E354" i="1" s="1"/>
  <c r="T352" i="1"/>
  <c r="R352" i="1"/>
  <c r="N352" i="1"/>
  <c r="K352" i="1"/>
  <c r="I352" i="1"/>
  <c r="G352" i="1"/>
  <c r="T351" i="1"/>
  <c r="R351" i="1"/>
  <c r="N351" i="1"/>
  <c r="K351" i="1"/>
  <c r="I351" i="1"/>
  <c r="G351" i="1"/>
  <c r="T350" i="1"/>
  <c r="R350" i="1"/>
  <c r="N350" i="1"/>
  <c r="K350" i="1"/>
  <c r="I350" i="1"/>
  <c r="G350" i="1"/>
  <c r="T349" i="1"/>
  <c r="R349" i="1"/>
  <c r="N349" i="1"/>
  <c r="K349" i="1"/>
  <c r="I349" i="1"/>
  <c r="G349" i="1"/>
  <c r="T348" i="1"/>
  <c r="R348" i="1"/>
  <c r="N348" i="1"/>
  <c r="K348" i="1"/>
  <c r="I348" i="1"/>
  <c r="G348" i="1"/>
  <c r="T347" i="1"/>
  <c r="R347" i="1"/>
  <c r="N347" i="1"/>
  <c r="K347" i="1"/>
  <c r="I347" i="1"/>
  <c r="G347" i="1"/>
  <c r="S335" i="1"/>
  <c r="S336" i="1" s="1"/>
  <c r="Q335" i="1"/>
  <c r="Q336" i="1" s="1"/>
  <c r="P335" i="1"/>
  <c r="P336" i="1" s="1"/>
  <c r="O335" i="1"/>
  <c r="O336" i="1" s="1"/>
  <c r="M335" i="1"/>
  <c r="M336" i="1" s="1"/>
  <c r="L335" i="1"/>
  <c r="L336" i="1" s="1"/>
  <c r="J335" i="1"/>
  <c r="J336" i="1" s="1"/>
  <c r="H335" i="1"/>
  <c r="H336" i="1" s="1"/>
  <c r="F335" i="1"/>
  <c r="F336" i="1" s="1"/>
  <c r="E335" i="1"/>
  <c r="E336" i="1" s="1"/>
  <c r="T334" i="1"/>
  <c r="R334" i="1"/>
  <c r="N334" i="1"/>
  <c r="K334" i="1"/>
  <c r="I334" i="1"/>
  <c r="G334" i="1"/>
  <c r="S291" i="1"/>
  <c r="S292" i="1" s="1"/>
  <c r="Q291" i="1"/>
  <c r="Q292" i="1" s="1"/>
  <c r="P291" i="1"/>
  <c r="P292" i="1" s="1"/>
  <c r="O291" i="1"/>
  <c r="O292" i="1" s="1"/>
  <c r="M291" i="1"/>
  <c r="M292" i="1" s="1"/>
  <c r="L291" i="1"/>
  <c r="L292" i="1" s="1"/>
  <c r="J291" i="1"/>
  <c r="J292" i="1" s="1"/>
  <c r="K292" i="1" s="1"/>
  <c r="H291" i="1"/>
  <c r="H292" i="1" s="1"/>
  <c r="F291" i="1"/>
  <c r="F292" i="1" s="1"/>
  <c r="E291" i="1"/>
  <c r="E292" i="1" s="1"/>
  <c r="T290" i="1"/>
  <c r="R290" i="1"/>
  <c r="N290" i="1"/>
  <c r="K290" i="1"/>
  <c r="G290" i="1"/>
  <c r="S278" i="1"/>
  <c r="S279" i="1" s="1"/>
  <c r="Q278" i="1"/>
  <c r="Q279" i="1" s="1"/>
  <c r="P278" i="1"/>
  <c r="P279" i="1" s="1"/>
  <c r="O278" i="1"/>
  <c r="O279" i="1" s="1"/>
  <c r="M278" i="1"/>
  <c r="M279" i="1" s="1"/>
  <c r="L278" i="1"/>
  <c r="L279" i="1" s="1"/>
  <c r="J278" i="1"/>
  <c r="J279" i="1" s="1"/>
  <c r="H278" i="1"/>
  <c r="H279" i="1" s="1"/>
  <c r="F278" i="1"/>
  <c r="F279" i="1" s="1"/>
  <c r="E278" i="1"/>
  <c r="E279" i="1" s="1"/>
  <c r="T277" i="1"/>
  <c r="R277" i="1"/>
  <c r="N277" i="1"/>
  <c r="K277" i="1"/>
  <c r="I277" i="1"/>
  <c r="G277" i="1"/>
  <c r="S265" i="1"/>
  <c r="S266" i="1" s="1"/>
  <c r="Q265" i="1"/>
  <c r="Q266" i="1" s="1"/>
  <c r="P265" i="1"/>
  <c r="P266" i="1" s="1"/>
  <c r="O265" i="1"/>
  <c r="O266" i="1" s="1"/>
  <c r="M265" i="1"/>
  <c r="M266" i="1" s="1"/>
  <c r="L265" i="1"/>
  <c r="L266" i="1" s="1"/>
  <c r="J265" i="1"/>
  <c r="J266" i="1" s="1"/>
  <c r="H265" i="1"/>
  <c r="H266" i="1" s="1"/>
  <c r="F265" i="1"/>
  <c r="F266" i="1" s="1"/>
  <c r="E265" i="1"/>
  <c r="E266" i="1" s="1"/>
  <c r="T264" i="1"/>
  <c r="R264" i="1"/>
  <c r="N264" i="1"/>
  <c r="K264" i="1"/>
  <c r="I264" i="1"/>
  <c r="G264" i="1"/>
  <c r="K451" i="1" l="1"/>
  <c r="I492" i="1"/>
  <c r="G492" i="1"/>
  <c r="N492" i="1"/>
  <c r="T451" i="1"/>
  <c r="K395" i="1"/>
  <c r="I292" i="1"/>
  <c r="K266" i="1"/>
  <c r="T479" i="1"/>
  <c r="N451" i="1"/>
  <c r="G479" i="1"/>
  <c r="I479" i="1"/>
  <c r="N479" i="1"/>
  <c r="R479" i="1"/>
  <c r="R451" i="1"/>
  <c r="G451" i="1"/>
  <c r="I451" i="1"/>
  <c r="N395" i="1"/>
  <c r="T395" i="1"/>
  <c r="T408" i="1"/>
  <c r="T354" i="1"/>
  <c r="G408" i="1"/>
  <c r="K408" i="1"/>
  <c r="N408" i="1"/>
  <c r="R408" i="1"/>
  <c r="I408" i="1"/>
  <c r="K381" i="1"/>
  <c r="G395" i="1"/>
  <c r="K354" i="1"/>
  <c r="G354" i="1"/>
  <c r="N354" i="1"/>
  <c r="I354" i="1"/>
  <c r="R354" i="1"/>
  <c r="I395" i="1"/>
  <c r="R395" i="1"/>
  <c r="G381" i="1"/>
  <c r="N381" i="1"/>
  <c r="T381" i="1"/>
  <c r="I381" i="1"/>
  <c r="R381" i="1"/>
  <c r="K336" i="1"/>
  <c r="G336" i="1"/>
  <c r="N336" i="1"/>
  <c r="T336" i="1"/>
  <c r="I336" i="1"/>
  <c r="R336" i="1"/>
  <c r="G292" i="1"/>
  <c r="N292" i="1"/>
  <c r="T292" i="1"/>
  <c r="R292" i="1"/>
  <c r="K279" i="1"/>
  <c r="R279" i="1"/>
  <c r="N279" i="1"/>
  <c r="T279" i="1"/>
  <c r="I279" i="1"/>
  <c r="G279" i="1"/>
  <c r="G266" i="1"/>
  <c r="N266" i="1"/>
  <c r="T266" i="1"/>
  <c r="I266" i="1"/>
  <c r="R266" i="1"/>
  <c r="G380" i="1"/>
  <c r="R380" i="1"/>
  <c r="G394" i="1"/>
  <c r="G407" i="1"/>
  <c r="R407" i="1"/>
  <c r="G491" i="1"/>
  <c r="I450" i="1"/>
  <c r="T450" i="1"/>
  <c r="I491" i="1"/>
  <c r="T491" i="1"/>
  <c r="I380" i="1"/>
  <c r="T380" i="1"/>
  <c r="I394" i="1"/>
  <c r="T394" i="1"/>
  <c r="K353" i="1"/>
  <c r="N278" i="1"/>
  <c r="N407" i="1"/>
  <c r="N478" i="1"/>
  <c r="N491" i="1"/>
  <c r="T291" i="1"/>
  <c r="I478" i="1"/>
  <c r="T478" i="1"/>
  <c r="K265" i="1"/>
  <c r="K394" i="1"/>
  <c r="K450" i="1"/>
  <c r="R478" i="1"/>
  <c r="K407" i="1"/>
  <c r="R394" i="1"/>
  <c r="I407" i="1"/>
  <c r="T407" i="1"/>
  <c r="G265" i="1"/>
  <c r="R265" i="1"/>
  <c r="G278" i="1"/>
  <c r="R278" i="1"/>
  <c r="K291" i="1"/>
  <c r="N394" i="1"/>
  <c r="N450" i="1"/>
  <c r="K491" i="1"/>
  <c r="I265" i="1"/>
  <c r="T265" i="1"/>
  <c r="G335" i="1"/>
  <c r="R335" i="1"/>
  <c r="G450" i="1"/>
  <c r="R450" i="1"/>
  <c r="G478" i="1"/>
  <c r="K478" i="1"/>
  <c r="G291" i="1"/>
  <c r="R291" i="1"/>
  <c r="K335" i="1"/>
  <c r="G353" i="1"/>
  <c r="R353" i="1"/>
  <c r="K380" i="1"/>
  <c r="K278" i="1"/>
  <c r="I291" i="1"/>
  <c r="N335" i="1"/>
  <c r="I353" i="1"/>
  <c r="T353" i="1"/>
  <c r="N380" i="1"/>
  <c r="I278" i="1"/>
  <c r="T278" i="1"/>
  <c r="N291" i="1"/>
  <c r="N265" i="1"/>
  <c r="I335" i="1"/>
  <c r="T335" i="1"/>
  <c r="N353" i="1"/>
  <c r="S180" i="1"/>
  <c r="S181" i="1" s="1"/>
  <c r="Q180" i="1"/>
  <c r="Q181" i="1" s="1"/>
  <c r="P180" i="1"/>
  <c r="P181" i="1" s="1"/>
  <c r="O180" i="1"/>
  <c r="O181" i="1" s="1"/>
  <c r="M180" i="1"/>
  <c r="M181" i="1" s="1"/>
  <c r="L180" i="1"/>
  <c r="L181" i="1" s="1"/>
  <c r="J180" i="1"/>
  <c r="J181" i="1" s="1"/>
  <c r="H180" i="1"/>
  <c r="H181" i="1" s="1"/>
  <c r="F180" i="1"/>
  <c r="F181" i="1" s="1"/>
  <c r="E180" i="1"/>
  <c r="E181" i="1" s="1"/>
  <c r="T179" i="1"/>
  <c r="R179" i="1"/>
  <c r="N179" i="1"/>
  <c r="K179" i="1"/>
  <c r="I179" i="1"/>
  <c r="G179" i="1"/>
  <c r="T178" i="1"/>
  <c r="R178" i="1"/>
  <c r="N178" i="1"/>
  <c r="K178" i="1"/>
  <c r="I178" i="1"/>
  <c r="G178" i="1"/>
  <c r="T177" i="1"/>
  <c r="R177" i="1"/>
  <c r="N177" i="1"/>
  <c r="K177" i="1"/>
  <c r="I177" i="1"/>
  <c r="G177" i="1"/>
  <c r="S148" i="1"/>
  <c r="S149" i="1" s="1"/>
  <c r="Q148" i="1"/>
  <c r="Q149" i="1" s="1"/>
  <c r="P148" i="1"/>
  <c r="P149" i="1" s="1"/>
  <c r="O148" i="1"/>
  <c r="O149" i="1" s="1"/>
  <c r="M148" i="1"/>
  <c r="M149" i="1" s="1"/>
  <c r="L148" i="1"/>
  <c r="L149" i="1" s="1"/>
  <c r="J148" i="1"/>
  <c r="J149" i="1" s="1"/>
  <c r="H148" i="1"/>
  <c r="H149" i="1" s="1"/>
  <c r="F148" i="1"/>
  <c r="F149" i="1" s="1"/>
  <c r="E148" i="1"/>
  <c r="E149" i="1" s="1"/>
  <c r="T147" i="1"/>
  <c r="R147" i="1"/>
  <c r="N147" i="1"/>
  <c r="K147" i="1"/>
  <c r="I147" i="1"/>
  <c r="G147" i="1"/>
  <c r="S119" i="1"/>
  <c r="S120" i="1" s="1"/>
  <c r="Q119" i="1"/>
  <c r="Q120" i="1" s="1"/>
  <c r="P119" i="1"/>
  <c r="P120" i="1" s="1"/>
  <c r="O119" i="1"/>
  <c r="O120" i="1" s="1"/>
  <c r="M119" i="1"/>
  <c r="M120" i="1" s="1"/>
  <c r="L119" i="1"/>
  <c r="L120" i="1" s="1"/>
  <c r="J119" i="1"/>
  <c r="J120" i="1" s="1"/>
  <c r="H119" i="1"/>
  <c r="H120" i="1" s="1"/>
  <c r="F119" i="1"/>
  <c r="F120" i="1" s="1"/>
  <c r="E119" i="1"/>
  <c r="E120" i="1" s="1"/>
  <c r="T118" i="1"/>
  <c r="R118" i="1"/>
  <c r="N118" i="1"/>
  <c r="K118" i="1"/>
  <c r="I118" i="1"/>
  <c r="G118" i="1"/>
  <c r="S64" i="1"/>
  <c r="S65" i="1" s="1"/>
  <c r="Q64" i="1"/>
  <c r="Q65" i="1" s="1"/>
  <c r="P64" i="1"/>
  <c r="P65" i="1" s="1"/>
  <c r="O64" i="1"/>
  <c r="O65" i="1" s="1"/>
  <c r="M64" i="1"/>
  <c r="M65" i="1" s="1"/>
  <c r="L64" i="1"/>
  <c r="L65" i="1" s="1"/>
  <c r="J64" i="1"/>
  <c r="J65" i="1" s="1"/>
  <c r="H64" i="1"/>
  <c r="H65" i="1" s="1"/>
  <c r="F64" i="1"/>
  <c r="F65" i="1" s="1"/>
  <c r="E64" i="1"/>
  <c r="E65" i="1" s="1"/>
  <c r="T63" i="1"/>
  <c r="R63" i="1"/>
  <c r="N63" i="1"/>
  <c r="K63" i="1"/>
  <c r="I63" i="1"/>
  <c r="G63" i="1"/>
  <c r="S51" i="1"/>
  <c r="Q51" i="1"/>
  <c r="Q52" i="1" s="1"/>
  <c r="P51" i="1"/>
  <c r="P52" i="1" s="1"/>
  <c r="O51" i="1"/>
  <c r="O52" i="1" s="1"/>
  <c r="M51" i="1"/>
  <c r="M52" i="1" s="1"/>
  <c r="L51" i="1"/>
  <c r="L52" i="1" s="1"/>
  <c r="J51" i="1"/>
  <c r="J52" i="1" s="1"/>
  <c r="H51" i="1"/>
  <c r="H52" i="1" s="1"/>
  <c r="F51" i="1"/>
  <c r="F52" i="1" s="1"/>
  <c r="E51" i="1"/>
  <c r="E52" i="1" s="1"/>
  <c r="T50" i="1"/>
  <c r="R50" i="1"/>
  <c r="K50" i="1"/>
  <c r="I50" i="1"/>
  <c r="G50" i="1"/>
  <c r="S38" i="1"/>
  <c r="S39" i="1" s="1"/>
  <c r="Q38" i="1"/>
  <c r="Q39" i="1" s="1"/>
  <c r="P38" i="1"/>
  <c r="P39" i="1" s="1"/>
  <c r="O38" i="1"/>
  <c r="O39" i="1" s="1"/>
  <c r="M38" i="1"/>
  <c r="M39" i="1" s="1"/>
  <c r="L38" i="1"/>
  <c r="L39" i="1" s="1"/>
  <c r="J38" i="1"/>
  <c r="J39" i="1" s="1"/>
  <c r="H38" i="1"/>
  <c r="H39" i="1" s="1"/>
  <c r="F38" i="1"/>
  <c r="F39" i="1" s="1"/>
  <c r="E38" i="1"/>
  <c r="E39" i="1" s="1"/>
  <c r="T37" i="1"/>
  <c r="R37" i="1"/>
  <c r="N37" i="1"/>
  <c r="K37" i="1"/>
  <c r="I37" i="1"/>
  <c r="G37" i="1"/>
  <c r="T36" i="1"/>
  <c r="R36" i="1"/>
  <c r="N36" i="1"/>
  <c r="K36" i="1"/>
  <c r="I36" i="1"/>
  <c r="G36" i="1"/>
  <c r="K181" i="1" l="1"/>
  <c r="N181" i="1"/>
  <c r="T181" i="1"/>
  <c r="R181" i="1"/>
  <c r="G181" i="1"/>
  <c r="I181" i="1"/>
  <c r="K149" i="1"/>
  <c r="R149" i="1"/>
  <c r="N149" i="1"/>
  <c r="T149" i="1"/>
  <c r="G149" i="1"/>
  <c r="I149" i="1"/>
  <c r="K120" i="1"/>
  <c r="I120" i="1"/>
  <c r="R120" i="1"/>
  <c r="N120" i="1"/>
  <c r="T120" i="1"/>
  <c r="G120" i="1"/>
  <c r="G180" i="1"/>
  <c r="N65" i="1"/>
  <c r="I65" i="1"/>
  <c r="K65" i="1"/>
  <c r="T65" i="1"/>
  <c r="R65" i="1"/>
  <c r="G65" i="1"/>
  <c r="K52" i="1"/>
  <c r="S52" i="1"/>
  <c r="T52" i="1" s="1"/>
  <c r="G52" i="1"/>
  <c r="I52" i="1"/>
  <c r="K39" i="1"/>
  <c r="T39" i="1"/>
  <c r="G39" i="1"/>
  <c r="I39" i="1"/>
  <c r="N39" i="1"/>
  <c r="R39" i="1"/>
  <c r="G38" i="1"/>
  <c r="K64" i="1"/>
  <c r="K119" i="1"/>
  <c r="K148" i="1"/>
  <c r="K38" i="1"/>
  <c r="N51" i="1"/>
  <c r="N64" i="1"/>
  <c r="N119" i="1"/>
  <c r="N180" i="1"/>
  <c r="R38" i="1"/>
  <c r="R119" i="1"/>
  <c r="R148" i="1"/>
  <c r="G51" i="1"/>
  <c r="G64" i="1"/>
  <c r="I38" i="1"/>
  <c r="T38" i="1"/>
  <c r="I51" i="1"/>
  <c r="I64" i="1"/>
  <c r="I119" i="1"/>
  <c r="I148" i="1"/>
  <c r="T148" i="1"/>
  <c r="I180" i="1"/>
  <c r="T51" i="1"/>
  <c r="G119" i="1"/>
  <c r="N148" i="1"/>
  <c r="T180" i="1"/>
  <c r="N38" i="1"/>
  <c r="K51" i="1"/>
  <c r="R51" i="1"/>
  <c r="T64" i="1"/>
  <c r="T119" i="1"/>
  <c r="G148" i="1"/>
  <c r="K180" i="1"/>
  <c r="R180" i="1"/>
  <c r="R64" i="1"/>
  <c r="S24" i="1"/>
  <c r="S25" i="1" s="1"/>
  <c r="Q24" i="1"/>
  <c r="Q25" i="1" s="1"/>
  <c r="P24" i="1"/>
  <c r="P25" i="1" s="1"/>
  <c r="O24" i="1"/>
  <c r="O25" i="1" s="1"/>
  <c r="M24" i="1"/>
  <c r="M25" i="1" s="1"/>
  <c r="L24" i="1"/>
  <c r="L25" i="1" s="1"/>
  <c r="J25" i="1"/>
  <c r="H24" i="1"/>
  <c r="H25" i="1" s="1"/>
  <c r="F24" i="1"/>
  <c r="F25" i="1" s="1"/>
  <c r="E24" i="1"/>
  <c r="E25" i="1" s="1"/>
  <c r="T23" i="1"/>
  <c r="N23" i="1"/>
  <c r="K23" i="1"/>
  <c r="I23" i="1"/>
  <c r="G23" i="1"/>
  <c r="T22" i="1"/>
  <c r="R22" i="1"/>
  <c r="N22" i="1"/>
  <c r="K22" i="1"/>
  <c r="I22" i="1"/>
  <c r="G22" i="1"/>
  <c r="Q10" i="1"/>
  <c r="Q11" i="1" s="1"/>
  <c r="P10" i="1"/>
  <c r="P11" i="1" s="1"/>
  <c r="O10" i="1"/>
  <c r="O11" i="1" s="1"/>
  <c r="M10" i="1"/>
  <c r="M11" i="1" s="1"/>
  <c r="L10" i="1"/>
  <c r="L11" i="1" s="1"/>
  <c r="J10" i="1"/>
  <c r="J11" i="1" s="1"/>
  <c r="H10" i="1"/>
  <c r="H11" i="1" s="1"/>
  <c r="F10" i="1"/>
  <c r="F11" i="1" s="1"/>
  <c r="E10" i="1"/>
  <c r="E11" i="1" s="1"/>
  <c r="K9" i="1"/>
  <c r="I9" i="1"/>
  <c r="G9" i="1"/>
  <c r="F663" i="1" l="1"/>
  <c r="M663" i="1"/>
  <c r="L663" i="1"/>
  <c r="H663" i="1"/>
  <c r="O663" i="1"/>
  <c r="J663" i="1"/>
  <c r="P663" i="1"/>
  <c r="K25" i="1"/>
  <c r="N52" i="1"/>
  <c r="R52" i="1"/>
  <c r="N24" i="1"/>
  <c r="I25" i="1"/>
  <c r="K24" i="1"/>
  <c r="I24" i="1"/>
  <c r="I10" i="1"/>
  <c r="G24" i="1"/>
  <c r="R24" i="1"/>
  <c r="T24" i="1"/>
  <c r="N25" i="1"/>
  <c r="T25" i="1"/>
  <c r="K10" i="1"/>
  <c r="R25" i="1"/>
  <c r="G10" i="1"/>
  <c r="G11" i="1"/>
  <c r="K11" i="1"/>
  <c r="I11" i="1"/>
  <c r="R9" i="1"/>
  <c r="R10" i="1" s="1"/>
  <c r="T9" i="1"/>
  <c r="T10" i="1" s="1"/>
  <c r="N9" i="1"/>
  <c r="N10" i="1" s="1"/>
  <c r="S10" i="1"/>
  <c r="S11" i="1" s="1"/>
  <c r="S663" i="1" s="1"/>
  <c r="T663" i="1" s="1"/>
  <c r="G25" i="1" l="1"/>
  <c r="E663" i="1"/>
  <c r="R11" i="1"/>
  <c r="T11" i="1"/>
  <c r="N11" i="1"/>
  <c r="N663" i="1"/>
  <c r="R490" i="1"/>
  <c r="R491" i="1" s="1"/>
  <c r="Q491" i="1"/>
  <c r="Q492" i="1"/>
  <c r="Q663" i="1" l="1"/>
  <c r="R663" i="1" s="1"/>
  <c r="G663" i="1"/>
  <c r="I663" i="1"/>
  <c r="K663" i="1"/>
  <c r="R492" i="1"/>
</calcChain>
</file>

<file path=xl/sharedStrings.xml><?xml version="1.0" encoding="utf-8"?>
<sst xmlns="http://schemas.openxmlformats.org/spreadsheetml/2006/main" count="1712" uniqueCount="128">
  <si>
    <t>OKRES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</si>
  <si>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</si>
  <si>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</si>
  <si>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</si>
  <si>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</si>
  <si>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</si>
  <si>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</si>
  <si>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</si>
  <si>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</si>
  <si>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</si>
  <si>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</si>
  <si>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</si>
  <si>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</si>
  <si>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</si>
  <si>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</si>
  <si>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KAT. B</t>
  </si>
  <si>
    <t>KAT. AM</t>
  </si>
  <si>
    <t>KAT. A1</t>
  </si>
  <si>
    <t>KAT. A2</t>
  </si>
  <si>
    <t>KAT. A</t>
  </si>
  <si>
    <t>KAT. B1</t>
  </si>
  <si>
    <t>KAT. B+E</t>
  </si>
  <si>
    <t>KAT.C</t>
  </si>
  <si>
    <t>KAT. C+E</t>
  </si>
  <si>
    <t>KAT. D</t>
  </si>
  <si>
    <t>PORD</t>
  </si>
  <si>
    <t>OSK: POLDEK - NR 00222261P - DAGMARA ROMANOWICZ</t>
  </si>
  <si>
    <t>OSK: ALDA - NR 00912261 - ARTUR MAŁKOWSKI</t>
  </si>
  <si>
    <t>OSK:  EXPRESS NR 00352261 - ANDRZEJ CZUBEK</t>
  </si>
  <si>
    <t>OSK: SORRISO - NR 00842261 - RAFAŁ GRZĄDZIEL</t>
  </si>
  <si>
    <t>OSK: AUTO BAKAŁARZ - NR 00832261 - JÓZEF LESIAK</t>
  </si>
  <si>
    <t>OSK: DO LUZU - NR 00812261 - ANDRZEJ REJNIAK</t>
  </si>
  <si>
    <t>OSK: VEKTRA - NR -00192261P - DARIUSZ TARNOWSKI</t>
  </si>
  <si>
    <t>1. STATYSTYKA ZDAWALNOŚCI  ZA  II PÓŁROCZE 2017</t>
  </si>
  <si>
    <t>SKARGI</t>
  </si>
  <si>
    <t>OSK: ŁOZY NR - 00052261 - STANISŁAW CHRZUSTEK</t>
  </si>
  <si>
    <t>2.STATYSTYKA ZDAWALNOŚCI  ZA  II PÓŁROCZE 2017</t>
  </si>
  <si>
    <t>OSK: "CARUSEK" NR-00062261 -  PIOTR DĄBROWSKI</t>
  </si>
  <si>
    <t>3. STATYSTYKA ZDAWALNOŚCI  ZA  II PÓŁOCZE 2017</t>
  </si>
  <si>
    <t>OSK: "OŚWIATA - LINGWISTA" NADBAŁTYCKIE CENTRUM EDUKACJI SP. z o.o."- NR 00082261</t>
  </si>
  <si>
    <t>KAT. C</t>
  </si>
  <si>
    <t>4. STATYSTYKA ZDAWALNOŚCI  ZA  II PÓŁROCZE 2017</t>
  </si>
  <si>
    <t>OSK: "ASCONA" - NR 00142261  - ZBIGNIEW GARSZTKA</t>
  </si>
  <si>
    <t>5.  STATYSTYKA ZDAWALNOŚCI  ZA   II PÓŁROCZE 2017</t>
  </si>
  <si>
    <t>OSK: "CREDO" -CENTRUM DOSKONALENIA ZAWODOWEGO  - NR 00152261 -JANUSZ LUPIŃKI</t>
  </si>
  <si>
    <t>6. STATYSTYKA ZDAWALNOŚCI ZA II PÓŁROCZE 2017</t>
  </si>
  <si>
    <t>7. STATYSTYKA ZDAWALNOŚCI ZA   II PÓŁROCZE 2017</t>
  </si>
  <si>
    <t>8. STATYSTYKA ZDAWALNOŚCI   ZA  II PÓŁROCZE 2017</t>
  </si>
  <si>
    <t xml:space="preserve">GDAŃSKIE AUTOBUSY I TRAMWAJE SP. Z O.O. - NR 00242261 </t>
  </si>
  <si>
    <t>9.  STATYSTYKA ZDAWALNOŚCI  ZA  II PÓŁROCZE 2017</t>
  </si>
  <si>
    <t>10. STATYSTYKA ZDAWALNOŚCI   ZA II PÓŁROCZE 2017</t>
  </si>
  <si>
    <t>OSK: LEKCJA - NR 00432261 -MAREK KALISZAK</t>
  </si>
  <si>
    <t>11. STATYSTYKA ZDAWALNOŚCI  ZA  II PÓŁROCZE 2017</t>
  </si>
  <si>
    <t>OSK: MOTBIT - NR 00532261 - JACEK ROMANOWICZ</t>
  </si>
  <si>
    <t>12. STATYSTYKA ZDAWALNOŚCI ZA   II PÓŁROCZE 2017</t>
  </si>
  <si>
    <t>OSK: START - NR 00542261 - ANDRZEJ KLIMEK</t>
  </si>
  <si>
    <t>OSK: ARTOM - NR - 00592261 - TOMASZ  JERENKIEWICZ</t>
  </si>
  <si>
    <t>KAT. D+E</t>
  </si>
  <si>
    <t>13. STATYSTYKA ZDAWALNOŚCI   ZA  II PÓŁROCZE 2017</t>
  </si>
  <si>
    <t>14. STATYSTYKA ZDAWALNOŚCI  ZA II PÓŁROCZE 2017</t>
  </si>
  <si>
    <t>20167-12-31</t>
  </si>
  <si>
    <t>15.  STATYSTYKA ZDAWALNOŚCI  ZA  II PÓŁROCZE 2017</t>
  </si>
  <si>
    <t>OSK:  OLIWKA NR 00672261 - ROBERT MAŁEK</t>
  </si>
  <si>
    <t>16. STATYSTYKA ZDAWALNOŚCI ZA  II PÓŁROCZE 2017</t>
  </si>
  <si>
    <t>OSK: ELKA  SCHOOL SPÓŁKA CYWILNA - NR 00742261 - AGNIESZKA I WOJCIECH KAREWICZ</t>
  </si>
  <si>
    <t>17. STATYSTYKA ZDAWALNOŚCI ZA II PÓŁROCZE 2017</t>
  </si>
  <si>
    <t xml:space="preserve">OSK: ANDRZEJ PRZYTUŁA - NR 00792261 </t>
  </si>
  <si>
    <t>18. STATYSTYKA ZDAWALNOŚCI ZA  II PÓŁROCZE 2017</t>
  </si>
  <si>
    <t>19. STATYSTYKA ZDAWALNOŚCI  ZA II PÓŁROCZE 2017</t>
  </si>
  <si>
    <t>20. STATYSTYKA ZDAWALNOŚCI ZA  II PÓŁROCZE 2017</t>
  </si>
  <si>
    <t>21. STATYSTYKA ZDAWALNOŚCI  ZA  II PÓŁROCZE 2017</t>
  </si>
  <si>
    <t>OSK: ALB - NR -00852261 - ANDRZEJ BULAK</t>
  </si>
  <si>
    <t>22. STATYSTYKA ZDAWALNOŚCI ZA II PÓŁROCZE 2017</t>
  </si>
  <si>
    <t>23. STATYSTYKA ZDAWALNOŚCI ZA II PÓŁROCZE 2017</t>
  </si>
  <si>
    <t>OSK: EXPERT - NR -00932261 - LESZEK MIDURA</t>
  </si>
  <si>
    <t>24. STATYSTYKA ZDAWALNOŚCI ZA II PÓŁROCZE 2017</t>
  </si>
  <si>
    <t>OSK: GDPRAWKO - NR -00972261 - ADAM WESOŁOWSKI</t>
  </si>
  <si>
    <t>25. STATYSTYKA ZDAWALNOŚCI ZA II PÓŁROCZE 2017</t>
  </si>
  <si>
    <t>OSK: SPEED - NR - 01002261 -JANUSZ OPIELA</t>
  </si>
  <si>
    <t>26. STATYSTYKA ZDAWALNOŚCI ZA II PÓŁROCZE 2017</t>
  </si>
  <si>
    <t>OSK: ELITE - NR -01022261 -ARTUR OLSZEWSKI</t>
  </si>
  <si>
    <t>27. STATYSTYKA ZDAWALNOŚCI ZA II PÓŁROCZE 2017</t>
  </si>
  <si>
    <t>OSK:  ZNAK - NR - 01202261 - ZYGMUNT ADAMCZYK</t>
  </si>
  <si>
    <t>OSK: ALFA - NR 01222261 - MICHAŁ MISZTAL</t>
  </si>
  <si>
    <t>28. STATYSTYKA ZDAWALNOŚCI  ZA   II PÓŁROCZE 2017</t>
  </si>
  <si>
    <t>29.  STATYSTYKA ZDAWALNOŚCI  ZA  II PÓŁROCZE 2017</t>
  </si>
  <si>
    <t>OSK:  MINI- NR 01252261 - MARIUSZ ŚWIGOŃ</t>
  </si>
  <si>
    <t>KAT.B</t>
  </si>
  <si>
    <t>30. STATYSTYKA ZDAWALNOŚCI  ZA II  PÓŁROCZE 2017</t>
  </si>
  <si>
    <t>OSK:  AUTO - CAR- NR - 01282261 - MIROSŁAW LENKIEWICZ</t>
  </si>
  <si>
    <t>31. STATYSTYKA ZDAWALNOŚCI ZA  II PÓŁROCZE 2017</t>
  </si>
  <si>
    <t>OSK:OBELIX - NR 01422261 -ROMAN JAZŁOWIŃSKI</t>
  </si>
  <si>
    <t>32. STATYSTYKA ZDAWALNOŚCI  ZA  II  PÓŁROCZE 2017</t>
  </si>
  <si>
    <t>OSK:  MAX - NR 01462261 - KAJETAN BANASZEWSKI</t>
  </si>
  <si>
    <t>33. STATYSTYKA ZDAWALNOŚCI  ZA II  PÓŁROCZE 2017</t>
  </si>
  <si>
    <t>OSK:  ZEBRA  -  NR - 01552261 - JOANNA ZAWIERZENIEC</t>
  </si>
  <si>
    <t>34. STATYSTYKA ZDAWALNOŚCI  ZA II  PÓŁROCZE 2017</t>
  </si>
  <si>
    <t>OSK:  PIĄTY BIEG - NR - 01562261 - MIKOŁAJ CIMASZKIEWICZ</t>
  </si>
  <si>
    <t>35. STATYSTYKA ZDAWALNOŚCI  ZA II  PÓŁROCZE 2017</t>
  </si>
  <si>
    <t>OSK:  DELTA - NR - 01572261 - TOMASZ DOBEK</t>
  </si>
  <si>
    <t>36. STATYSTYKA ZDAWALNOŚCI  ZA II  PÓŁROCZE 2017</t>
  </si>
  <si>
    <t>OSK:  ASTRA - NR - 01602261 - EWA FILIKS</t>
  </si>
  <si>
    <t>37. STATYSTYKA ZDAWALNOŚCI ZA II PÓŁROCZE 2017</t>
  </si>
  <si>
    <t>OSK: AS - NR -01612261 - IZABELA DYMKOWSKA</t>
  </si>
  <si>
    <t>38. STATYSTYKA ZDAWALNOŚCI ZA II PÓŁROCZE 2017</t>
  </si>
  <si>
    <t>OSK: ZIELONY LISTEK - NR -01632261 - TERESA CHALIMONIUK</t>
  </si>
  <si>
    <t>BRAK</t>
  </si>
  <si>
    <t>39. STATYSTYKA ZDAWALNOŚCI  ZA II  PÓŁROCZE 2017</t>
  </si>
  <si>
    <t>OSK:  EFEKT - NR - 01642261 - ROMAN WOLECKI</t>
  </si>
  <si>
    <t>40. STATYSTYKA ZDAWALNOŚCI  ZA II  PÓŁROCZE 2017</t>
  </si>
  <si>
    <t>OSK:  GOAUTO - NR - 01652261 - WOJCIECH KIEŁBASA</t>
  </si>
  <si>
    <t>41. STATYSTYKA ZDAWALNOŚCI  ZA II  PÓŁROCZE 2017</t>
  </si>
  <si>
    <t>OSK:  LIMIT - NR - 01662261 - ŁUKASZ ŻABICKI</t>
  </si>
  <si>
    <t>42. STATYSTYKA ZDAWALNOŚCI ZA II PÓŁROCZE 2017</t>
  </si>
  <si>
    <t>OSK:  MORENA - NR - 01682261 - BARBARA LEWANDOWSKA</t>
  </si>
  <si>
    <t>43. STATYSTYKA ZDAWALNOŚCI  ZA II  PÓŁROCZE 2017</t>
  </si>
  <si>
    <t>44. STATYSTYKA ZDAWALNOŚCI  ZA II  PÓŁROCZE 2017</t>
  </si>
  <si>
    <t>OSK:  ORIENT- NR - 01692261 -ZYGFRYD RIEBANDT</t>
  </si>
  <si>
    <t>45. STATYSTYKA ZDAWALNOŚCI  ZA II  PÓŁROCZE 2017</t>
  </si>
  <si>
    <t>OSK:  KATE- NR - 01712261 -KATARZYNA KRUPKA</t>
  </si>
  <si>
    <t xml:space="preserve">SUMA </t>
  </si>
  <si>
    <t>Zestawienie opracowano na podstawie statystyki zdawalności egzaminów państwowych przekazanej</t>
  </si>
  <si>
    <t xml:space="preserve">kierowców wyszkolonych w ośrodku szkolenia kierowców prowadzącym działalność na obszarze miasta </t>
  </si>
  <si>
    <t>Gdańska.</t>
  </si>
  <si>
    <t xml:space="preserve">przez Dyrektora Pomorskiego Ośrodka Ruch Drogowego w Gdańsku za II półrocze 2017 r.;  </t>
  </si>
  <si>
    <t xml:space="preserve">próby zdania egzaminu teoretycznego i praktycznego w okresie II półrocza 2017 r. przez kandydatów na </t>
  </si>
  <si>
    <t>OSK:WYŻSZA SZKOŁA JAZDY - NR -01672261 - WIOLETTA WOJCIECH</t>
  </si>
  <si>
    <t>OSK: AUTO-ECOLE - NR 00632261 - PRZEMYSŁAW STOLARCZYK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</si>
</sst>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indexed="8"/>
      <name val="Czcionka tekstu podstawowego"/>
    </font>
    <font>
      <b/>
      <sz val="18"/>
      <color indexed="8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5" tint="0.7999816888943144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8" fillId="7" borderId="18" applyNumberFormat="0" applyAlignment="0" applyProtection="0"/>
  </cellStyleXfs>
  <cellXfs count="588">
    <xf numFmtId="0" fontId="0" fillId="0" borderId="0" xfId="0"/>
    <xf numFmtId="0" fontId="8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9" fontId="9" fillId="0" borderId="0" xfId="0" applyNumberFormat="1" applyFont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1" fontId="9" fillId="0" borderId="15" xfId="0" applyNumberFormat="1" applyFont="1" applyBorder="1" applyAlignment="1" applyProtection="1">
      <alignment horizontal="center"/>
      <protection locked="0"/>
    </xf>
    <xf numFmtId="14" fontId="11" fillId="0" borderId="3" xfId="0" applyNumberFormat="1" applyFont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/>
      <protection locked="0"/>
    </xf>
    <xf numFmtId="164" fontId="13" fillId="3" borderId="6" xfId="0" applyNumberFormat="1" applyFont="1" applyFill="1" applyBorder="1" applyAlignment="1" applyProtection="1">
      <alignment horizontal="center"/>
    </xf>
    <xf numFmtId="164" fontId="13" fillId="4" borderId="6" xfId="0" applyNumberFormat="1" applyFont="1" applyFill="1" applyBorder="1" applyAlignment="1" applyProtection="1">
      <alignment horizontal="center"/>
    </xf>
    <xf numFmtId="164" fontId="13" fillId="5" borderId="7" xfId="0" applyNumberFormat="1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1" fontId="11" fillId="2" borderId="8" xfId="0" applyNumberFormat="1" applyFont="1" applyFill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164" fontId="13" fillId="3" borderId="3" xfId="0" applyNumberFormat="1" applyFont="1" applyFill="1" applyBorder="1" applyAlignment="1" applyProtection="1">
      <alignment horizontal="center"/>
    </xf>
    <xf numFmtId="164" fontId="13" fillId="4" borderId="3" xfId="0" applyNumberFormat="1" applyFont="1" applyFill="1" applyBorder="1" applyAlignment="1" applyProtection="1">
      <alignment horizontal="center"/>
    </xf>
    <xf numFmtId="164" fontId="13" fillId="5" borderId="9" xfId="0" applyNumberFormat="1" applyFont="1" applyFill="1" applyBorder="1" applyAlignment="1" applyProtection="1">
      <alignment horizontal="center"/>
    </xf>
    <xf numFmtId="14" fontId="9" fillId="0" borderId="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9" fontId="9" fillId="0" borderId="0" xfId="0" applyNumberFormat="1" applyFont="1" applyBorder="1" applyProtection="1">
      <protection locked="0"/>
    </xf>
    <xf numFmtId="1" fontId="14" fillId="0" borderId="8" xfId="0" applyNumberFormat="1" applyFont="1" applyBorder="1" applyAlignment="1" applyProtection="1">
      <alignment horizontal="center"/>
    </xf>
    <xf numFmtId="1" fontId="14" fillId="0" borderId="3" xfId="0" applyNumberFormat="1" applyFont="1" applyBorder="1" applyAlignment="1" applyProtection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4" fillId="0" borderId="9" xfId="0" applyNumberFormat="1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Protection="1"/>
    <xf numFmtId="0" fontId="10" fillId="0" borderId="0" xfId="0" applyFont="1" applyFill="1" applyProtection="1"/>
    <xf numFmtId="14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164" fontId="13" fillId="3" borderId="6" xfId="0" applyNumberFormat="1" applyFont="1" applyFill="1" applyBorder="1" applyAlignment="1" applyProtection="1">
      <alignment horizontal="center"/>
      <protection locked="0"/>
    </xf>
    <xf numFmtId="164" fontId="13" fillId="4" borderId="6" xfId="0" applyNumberFormat="1" applyFont="1" applyFill="1" applyBorder="1" applyAlignment="1" applyProtection="1">
      <alignment horizontal="center"/>
      <protection locked="0"/>
    </xf>
    <xf numFmtId="164" fontId="13" fillId="5" borderId="7" xfId="0" applyNumberFormat="1" applyFont="1" applyFill="1" applyBorder="1" applyAlignment="1" applyProtection="1">
      <alignment horizontal="center"/>
      <protection locked="0"/>
    </xf>
    <xf numFmtId="164" fontId="13" fillId="3" borderId="3" xfId="0" applyNumberFormat="1" applyFont="1" applyFill="1" applyBorder="1" applyAlignment="1" applyProtection="1">
      <alignment horizontal="center"/>
      <protection locked="0"/>
    </xf>
    <xf numFmtId="164" fontId="13" fillId="4" borderId="3" xfId="0" applyNumberFormat="1" applyFont="1" applyFill="1" applyBorder="1" applyAlignment="1" applyProtection="1">
      <alignment horizontal="center"/>
      <protection locked="0"/>
    </xf>
    <xf numFmtId="164" fontId="13" fillId="5" borderId="9" xfId="0" applyNumberFormat="1" applyFont="1" applyFill="1" applyBorder="1" applyAlignment="1" applyProtection="1">
      <alignment horizontal="center"/>
      <protection locked="0"/>
    </xf>
    <xf numFmtId="1" fontId="14" fillId="0" borderId="8" xfId="0" applyNumberFormat="1" applyFont="1" applyBorder="1" applyAlignment="1" applyProtection="1">
      <alignment horizontal="center"/>
      <protection locked="0"/>
    </xf>
    <xf numFmtId="1" fontId="14" fillId="0" borderId="3" xfId="0" applyNumberFormat="1" applyFont="1" applyBorder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164" fontId="14" fillId="0" borderId="9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1" fontId="11" fillId="2" borderId="14" xfId="0" applyNumberFormat="1" applyFont="1" applyFill="1" applyBorder="1" applyAlignment="1" applyProtection="1">
      <alignment horizontal="center"/>
      <protection locked="0"/>
    </xf>
    <xf numFmtId="1" fontId="11" fillId="0" borderId="15" xfId="0" applyNumberFormat="1" applyFont="1" applyBorder="1" applyAlignment="1" applyProtection="1">
      <alignment horizontal="center"/>
      <protection locked="0"/>
    </xf>
    <xf numFmtId="164" fontId="13" fillId="3" borderId="15" xfId="0" applyNumberFormat="1" applyFont="1" applyFill="1" applyBorder="1" applyAlignment="1" applyProtection="1">
      <alignment horizontal="center"/>
      <protection locked="0"/>
    </xf>
    <xf numFmtId="164" fontId="13" fillId="4" borderId="15" xfId="0" applyNumberFormat="1" applyFont="1" applyFill="1" applyBorder="1" applyAlignment="1" applyProtection="1">
      <alignment horizontal="center"/>
      <protection locked="0"/>
    </xf>
    <xf numFmtId="164" fontId="13" fillId="5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9" fontId="10" fillId="0" borderId="0" xfId="0" applyNumberFormat="1" applyFont="1" applyFill="1" applyProtection="1">
      <protection locked="0"/>
    </xf>
    <xf numFmtId="1" fontId="16" fillId="0" borderId="6" xfId="0" applyNumberFormat="1" applyFont="1" applyBorder="1" applyAlignment="1" applyProtection="1">
      <alignment horizontal="center"/>
      <protection locked="0"/>
    </xf>
    <xf numFmtId="1" fontId="16" fillId="0" borderId="3" xfId="0" applyNumberFormat="1" applyFont="1" applyBorder="1" applyAlignment="1" applyProtection="1">
      <alignment horizontal="center"/>
      <protection locked="0"/>
    </xf>
    <xf numFmtId="1" fontId="16" fillId="8" borderId="3" xfId="0" applyNumberFormat="1" applyFont="1" applyFill="1" applyBorder="1" applyAlignment="1" applyProtection="1">
      <alignment horizontal="center"/>
      <protection locked="0"/>
    </xf>
    <xf numFmtId="1" fontId="16" fillId="0" borderId="15" xfId="0" applyNumberFormat="1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4" fontId="19" fillId="0" borderId="3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164" fontId="21" fillId="0" borderId="3" xfId="0" applyNumberFormat="1" applyFont="1" applyBorder="1" applyAlignment="1" applyProtection="1">
      <alignment horizontal="center"/>
      <protection locked="0"/>
    </xf>
    <xf numFmtId="1" fontId="22" fillId="8" borderId="3" xfId="0" applyNumberFormat="1" applyFont="1" applyFill="1" applyBorder="1" applyAlignment="1" applyProtection="1">
      <alignment horizontal="center"/>
      <protection locked="0"/>
    </xf>
    <xf numFmtId="1" fontId="20" fillId="0" borderId="3" xfId="0" applyNumberFormat="1" applyFont="1" applyBorder="1" applyAlignment="1" applyProtection="1">
      <alignment horizontal="center"/>
      <protection locked="0"/>
    </xf>
    <xf numFmtId="164" fontId="13" fillId="5" borderId="19" xfId="0" applyNumberFormat="1" applyFont="1" applyFill="1" applyBorder="1" applyAlignment="1" applyProtection="1">
      <alignment horizontal="center"/>
    </xf>
    <xf numFmtId="164" fontId="14" fillId="0" borderId="10" xfId="0" applyNumberFormat="1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164" fontId="13" fillId="5" borderId="10" xfId="0" applyNumberFormat="1" applyFont="1" applyFill="1" applyBorder="1" applyAlignment="1" applyProtection="1">
      <alignment horizontal="center"/>
      <protection locked="0"/>
    </xf>
    <xf numFmtId="164" fontId="14" fillId="0" borderId="10" xfId="0" applyNumberFormat="1" applyFont="1" applyBorder="1" applyAlignment="1" applyProtection="1">
      <alignment horizontal="center"/>
      <protection locked="0"/>
    </xf>
    <xf numFmtId="0" fontId="8" fillId="8" borderId="0" xfId="0" applyFont="1" applyFill="1" applyBorder="1" applyProtection="1">
      <protection locked="0"/>
    </xf>
    <xf numFmtId="9" fontId="8" fillId="8" borderId="0" xfId="0" applyNumberFormat="1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5" xfId="0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9" fillId="9" borderId="33" xfId="0" applyFont="1" applyFill="1" applyBorder="1" applyProtection="1">
      <protection locked="0"/>
    </xf>
    <xf numFmtId="0" fontId="11" fillId="9" borderId="33" xfId="0" applyFont="1" applyFill="1" applyBorder="1" applyProtection="1">
      <protection locked="0"/>
    </xf>
    <xf numFmtId="0" fontId="11" fillId="9" borderId="33" xfId="0" applyFont="1" applyFill="1" applyBorder="1" applyAlignment="1" applyProtection="1">
      <alignment horizontal="center"/>
      <protection locked="0"/>
    </xf>
    <xf numFmtId="164" fontId="13" fillId="5" borderId="19" xfId="0" applyNumberFormat="1" applyFont="1" applyFill="1" applyBorder="1" applyAlignment="1" applyProtection="1">
      <alignment horizontal="center"/>
      <protection locked="0"/>
    </xf>
    <xf numFmtId="0" fontId="9" fillId="0" borderId="33" xfId="0" applyFont="1" applyBorder="1" applyProtection="1">
      <protection locked="0"/>
    </xf>
    <xf numFmtId="0" fontId="9" fillId="9" borderId="34" xfId="0" applyFont="1" applyFill="1" applyBorder="1" applyProtection="1">
      <protection locked="0"/>
    </xf>
    <xf numFmtId="0" fontId="3" fillId="9" borderId="33" xfId="0" applyFont="1" applyFill="1" applyBorder="1" applyAlignment="1" applyProtection="1">
      <alignment horizontal="center"/>
      <protection locked="0"/>
    </xf>
    <xf numFmtId="0" fontId="9" fillId="8" borderId="0" xfId="0" applyFont="1" applyFill="1" applyBorder="1" applyProtection="1">
      <protection locked="0"/>
    </xf>
    <xf numFmtId="164" fontId="26" fillId="11" borderId="39" xfId="0" applyNumberFormat="1" applyFont="1" applyFill="1" applyBorder="1" applyAlignment="1">
      <alignment horizontal="center" vertical="center"/>
    </xf>
    <xf numFmtId="0" fontId="11" fillId="9" borderId="34" xfId="0" applyFont="1" applyFill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9" fillId="9" borderId="21" xfId="0" applyFont="1" applyFill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8" borderId="40" xfId="0" applyFont="1" applyFill="1" applyBorder="1" applyProtection="1">
      <protection locked="0"/>
    </xf>
    <xf numFmtId="0" fontId="9" fillId="0" borderId="40" xfId="0" applyFont="1" applyBorder="1" applyProtection="1">
      <protection locked="0"/>
    </xf>
    <xf numFmtId="0" fontId="24" fillId="0" borderId="41" xfId="0" applyNumberFormat="1" applyFont="1" applyBorder="1" applyAlignment="1">
      <alignment horizontal="center" vertical="center"/>
    </xf>
    <xf numFmtId="1" fontId="23" fillId="0" borderId="41" xfId="0" applyNumberFormat="1" applyFont="1" applyBorder="1" applyAlignment="1">
      <alignment horizontal="center" vertical="center"/>
    </xf>
    <xf numFmtId="164" fontId="26" fillId="3" borderId="41" xfId="0" applyNumberFormat="1" applyFont="1" applyFill="1" applyBorder="1" applyAlignment="1">
      <alignment horizontal="center" vertical="center"/>
    </xf>
    <xf numFmtId="164" fontId="26" fillId="4" borderId="41" xfId="0" applyNumberFormat="1" applyFont="1" applyFill="1" applyBorder="1" applyAlignment="1">
      <alignment horizontal="center" vertical="center"/>
    </xf>
    <xf numFmtId="1" fontId="26" fillId="0" borderId="41" xfId="0" applyNumberFormat="1" applyFont="1" applyBorder="1" applyAlignment="1">
      <alignment horizontal="center" vertical="center"/>
    </xf>
    <xf numFmtId="164" fontId="26" fillId="11" borderId="41" xfId="0" applyNumberFormat="1" applyFont="1" applyFill="1" applyBorder="1" applyAlignment="1">
      <alignment horizontal="center" vertical="center"/>
    </xf>
    <xf numFmtId="1" fontId="23" fillId="2" borderId="41" xfId="0" applyNumberFormat="1" applyFont="1" applyFill="1" applyBorder="1" applyAlignment="1">
      <alignment horizontal="center" vertical="center"/>
    </xf>
    <xf numFmtId="0" fontId="2" fillId="0" borderId="40" xfId="0" applyFont="1" applyBorder="1" applyProtection="1">
      <protection locked="0"/>
    </xf>
    <xf numFmtId="0" fontId="27" fillId="0" borderId="40" xfId="0" applyFont="1" applyBorder="1" applyAlignment="1"/>
    <xf numFmtId="0" fontId="28" fillId="0" borderId="40" xfId="0" applyNumberFormat="1" applyFont="1" applyBorder="1" applyAlignment="1">
      <alignment vertical="top"/>
    </xf>
    <xf numFmtId="1" fontId="28" fillId="0" borderId="40" xfId="0" applyNumberFormat="1" applyFont="1" applyBorder="1" applyAlignment="1">
      <alignment vertical="top"/>
    </xf>
    <xf numFmtId="0" fontId="29" fillId="0" borderId="40" xfId="0" applyFont="1" applyBorder="1" applyProtection="1">
      <protection locked="0"/>
    </xf>
    <xf numFmtId="164" fontId="16" fillId="5" borderId="36" xfId="0" applyNumberFormat="1" applyFont="1" applyFill="1" applyBorder="1" applyAlignment="1" applyProtection="1">
      <alignment horizontal="center"/>
      <protection locked="0"/>
    </xf>
    <xf numFmtId="0" fontId="16" fillId="0" borderId="15" xfId="0" applyNumberFormat="1" applyFont="1" applyBorder="1" applyAlignment="1" applyProtection="1">
      <alignment horizontal="center"/>
      <protection locked="0"/>
    </xf>
    <xf numFmtId="0" fontId="11" fillId="9" borderId="42" xfId="0" applyFont="1" applyFill="1" applyBorder="1" applyAlignment="1" applyProtection="1">
      <alignment horizontal="center"/>
      <protection locked="0"/>
    </xf>
    <xf numFmtId="0" fontId="9" fillId="9" borderId="25" xfId="0" applyFont="1" applyFill="1" applyBorder="1" applyProtection="1">
      <protection locked="0"/>
    </xf>
    <xf numFmtId="0" fontId="9" fillId="8" borderId="0" xfId="0" applyFont="1" applyFill="1" applyProtection="1">
      <protection locked="0"/>
    </xf>
    <xf numFmtId="0" fontId="11" fillId="9" borderId="40" xfId="0" applyFont="1" applyFill="1" applyBorder="1" applyProtection="1">
      <protection locked="0"/>
    </xf>
    <xf numFmtId="0" fontId="11" fillId="9" borderId="40" xfId="0" applyFont="1" applyFill="1" applyBorder="1" applyAlignment="1" applyProtection="1">
      <alignment horizontal="center"/>
      <protection locked="0"/>
    </xf>
    <xf numFmtId="0" fontId="9" fillId="9" borderId="23" xfId="0" applyFont="1" applyFill="1" applyBorder="1" applyProtection="1">
      <protection locked="0"/>
    </xf>
    <xf numFmtId="0" fontId="11" fillId="8" borderId="35" xfId="0" applyFont="1" applyFill="1" applyBorder="1" applyProtection="1">
      <protection locked="0"/>
    </xf>
    <xf numFmtId="0" fontId="11" fillId="8" borderId="35" xfId="0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9" fillId="0" borderId="37" xfId="0" applyFont="1" applyBorder="1" applyProtection="1">
      <protection locked="0"/>
    </xf>
    <xf numFmtId="0" fontId="11" fillId="9" borderId="37" xfId="0" applyFont="1" applyFill="1" applyBorder="1" applyAlignment="1" applyProtection="1">
      <alignment horizontal="center"/>
      <protection locked="0"/>
    </xf>
    <xf numFmtId="0" fontId="11" fillId="9" borderId="37" xfId="0" applyFont="1" applyFill="1" applyBorder="1" applyProtection="1">
      <protection locked="0"/>
    </xf>
    <xf numFmtId="0" fontId="9" fillId="9" borderId="37" xfId="0" applyFont="1" applyFill="1" applyBorder="1" applyProtection="1">
      <protection locked="0"/>
    </xf>
    <xf numFmtId="0" fontId="15" fillId="9" borderId="37" xfId="0" applyFont="1" applyFill="1" applyBorder="1" applyProtection="1">
      <protection locked="0"/>
    </xf>
    <xf numFmtId="0" fontId="11" fillId="8" borderId="22" xfId="0" applyFont="1" applyFill="1" applyBorder="1" applyAlignment="1" applyProtection="1">
      <alignment horizontal="center"/>
      <protection locked="0"/>
    </xf>
    <xf numFmtId="0" fontId="9" fillId="0" borderId="27" xfId="0" applyFont="1" applyBorder="1" applyProtection="1">
      <protection locked="0"/>
    </xf>
    <xf numFmtId="0" fontId="9" fillId="12" borderId="26" xfId="0" applyFont="1" applyFill="1" applyBorder="1" applyProtection="1">
      <protection locked="0"/>
    </xf>
    <xf numFmtId="0" fontId="11" fillId="12" borderId="24" xfId="0" applyFont="1" applyFill="1" applyBorder="1" applyAlignment="1" applyProtection="1">
      <alignment horizontal="center"/>
      <protection locked="0"/>
    </xf>
    <xf numFmtId="0" fontId="16" fillId="12" borderId="25" xfId="0" applyFont="1" applyFill="1" applyBorder="1" applyAlignment="1" applyProtection="1">
      <alignment horizontal="center"/>
    </xf>
    <xf numFmtId="0" fontId="15" fillId="8" borderId="37" xfId="0" applyFont="1" applyFill="1" applyBorder="1" applyProtection="1">
      <protection locked="0"/>
    </xf>
    <xf numFmtId="0" fontId="9" fillId="9" borderId="45" xfId="0" applyFont="1" applyFill="1" applyBorder="1" applyProtection="1">
      <protection locked="0"/>
    </xf>
    <xf numFmtId="0" fontId="9" fillId="0" borderId="22" xfId="0" applyFont="1" applyBorder="1" applyProtection="1">
      <protection locked="0"/>
    </xf>
    <xf numFmtId="0" fontId="15" fillId="0" borderId="37" xfId="0" applyFont="1" applyBorder="1" applyProtection="1">
      <protection locked="0"/>
    </xf>
    <xf numFmtId="0" fontId="8" fillId="8" borderId="37" xfId="0" applyFont="1" applyFill="1" applyBorder="1" applyProtection="1">
      <protection locked="0"/>
    </xf>
    <xf numFmtId="0" fontId="10" fillId="9" borderId="37" xfId="0" applyFont="1" applyFill="1" applyBorder="1" applyProtection="1">
      <protection locked="0"/>
    </xf>
    <xf numFmtId="0" fontId="9" fillId="0" borderId="35" xfId="0" applyFont="1" applyBorder="1" applyProtection="1">
      <protection locked="0"/>
    </xf>
    <xf numFmtId="164" fontId="13" fillId="5" borderId="10" xfId="0" applyNumberFormat="1" applyFont="1" applyFill="1" applyBorder="1" applyAlignment="1" applyProtection="1">
      <alignment horizontal="center"/>
    </xf>
    <xf numFmtId="0" fontId="6" fillId="0" borderId="35" xfId="0" applyFont="1" applyBorder="1" applyProtection="1">
      <protection locked="0"/>
    </xf>
    <xf numFmtId="0" fontId="15" fillId="0" borderId="33" xfId="0" applyFont="1" applyBorder="1" applyProtection="1"/>
    <xf numFmtId="0" fontId="6" fillId="9" borderId="37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9" fillId="9" borderId="35" xfId="0" applyFont="1" applyFill="1" applyBorder="1" applyProtection="1">
      <protection locked="0"/>
    </xf>
    <xf numFmtId="0" fontId="9" fillId="8" borderId="33" xfId="0" applyFont="1" applyFill="1" applyBorder="1" applyProtection="1">
      <protection locked="0"/>
    </xf>
    <xf numFmtId="0" fontId="8" fillId="8" borderId="33" xfId="0" applyFont="1" applyFill="1" applyBorder="1" applyProtection="1">
      <protection locked="0"/>
    </xf>
    <xf numFmtId="0" fontId="11" fillId="9" borderId="34" xfId="0" applyFont="1" applyFill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45" xfId="0" applyFont="1" applyBorder="1" applyProtection="1">
      <protection locked="0"/>
    </xf>
    <xf numFmtId="0" fontId="11" fillId="9" borderId="45" xfId="0" applyFont="1" applyFill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9" borderId="21" xfId="0" applyFont="1" applyFill="1" applyBorder="1" applyProtection="1">
      <protection locked="0"/>
    </xf>
    <xf numFmtId="0" fontId="6" fillId="9" borderId="33" xfId="0" applyFont="1" applyFill="1" applyBorder="1" applyProtection="1">
      <protection locked="0"/>
    </xf>
    <xf numFmtId="0" fontId="6" fillId="9" borderId="34" xfId="0" applyFont="1" applyFill="1" applyBorder="1" applyProtection="1">
      <protection locked="0"/>
    </xf>
    <xf numFmtId="0" fontId="15" fillId="0" borderId="25" xfId="0" applyFont="1" applyBorder="1" applyProtection="1"/>
    <xf numFmtId="0" fontId="6" fillId="9" borderId="22" xfId="0" applyFont="1" applyFill="1" applyBorder="1" applyProtection="1">
      <protection locked="0"/>
    </xf>
    <xf numFmtId="9" fontId="15" fillId="8" borderId="0" xfId="0" applyNumberFormat="1" applyFont="1" applyFill="1" applyBorder="1" applyProtection="1">
      <protection locked="0"/>
    </xf>
    <xf numFmtId="9" fontId="10" fillId="8" borderId="0" xfId="0" applyNumberFormat="1" applyFont="1" applyFill="1" applyProtection="1">
      <protection locked="0"/>
    </xf>
    <xf numFmtId="9" fontId="9" fillId="8" borderId="0" xfId="0" applyNumberFormat="1" applyFont="1" applyFill="1" applyProtection="1">
      <protection locked="0"/>
    </xf>
    <xf numFmtId="9" fontId="9" fillId="8" borderId="0" xfId="0" applyNumberFormat="1" applyFont="1" applyFill="1" applyBorder="1" applyProtection="1">
      <protection locked="0"/>
    </xf>
    <xf numFmtId="9" fontId="8" fillId="8" borderId="0" xfId="0" applyNumberFormat="1" applyFont="1" applyFill="1" applyProtection="1">
      <protection locked="0"/>
    </xf>
    <xf numFmtId="9" fontId="11" fillId="8" borderId="0" xfId="0" applyNumberFormat="1" applyFont="1" applyFill="1" applyProtection="1">
      <protection locked="0"/>
    </xf>
    <xf numFmtId="0" fontId="11" fillId="8" borderId="0" xfId="0" applyFont="1" applyFill="1" applyProtection="1">
      <protection locked="0"/>
    </xf>
    <xf numFmtId="9" fontId="15" fillId="8" borderId="0" xfId="0" applyNumberFormat="1" applyFont="1" applyFill="1" applyBorder="1" applyProtection="1"/>
    <xf numFmtId="0" fontId="15" fillId="8" borderId="0" xfId="0" applyFont="1" applyFill="1" applyBorder="1" applyProtection="1"/>
    <xf numFmtId="9" fontId="10" fillId="8" borderId="0" xfId="0" applyNumberFormat="1" applyFont="1" applyFill="1" applyProtection="1"/>
    <xf numFmtId="0" fontId="10" fillId="8" borderId="0" xfId="0" applyFont="1" applyFill="1" applyProtection="1"/>
    <xf numFmtId="0" fontId="8" fillId="8" borderId="0" xfId="0" applyFont="1" applyFill="1" applyProtection="1">
      <protection locked="0"/>
    </xf>
    <xf numFmtId="0" fontId="15" fillId="8" borderId="0" xfId="0" applyFont="1" applyFill="1" applyBorder="1" applyProtection="1">
      <protection locked="0"/>
    </xf>
    <xf numFmtId="0" fontId="10" fillId="8" borderId="0" xfId="0" applyFont="1" applyFill="1" applyProtection="1">
      <protection locked="0"/>
    </xf>
    <xf numFmtId="0" fontId="15" fillId="8" borderId="0" xfId="0" applyFont="1" applyFill="1" applyProtection="1">
      <protection locked="0"/>
    </xf>
    <xf numFmtId="1" fontId="11" fillId="2" borderId="47" xfId="0" applyNumberFormat="1" applyFont="1" applyFill="1" applyBorder="1" applyAlignment="1" applyProtection="1">
      <alignment horizontal="center"/>
      <protection locked="0"/>
    </xf>
    <xf numFmtId="1" fontId="11" fillId="0" borderId="27" xfId="0" applyNumberFormat="1" applyFont="1" applyBorder="1" applyAlignment="1" applyProtection="1">
      <alignment horizontal="center"/>
      <protection locked="0"/>
    </xf>
    <xf numFmtId="164" fontId="13" fillId="3" borderId="27" xfId="0" applyNumberFormat="1" applyFont="1" applyFill="1" applyBorder="1" applyAlignment="1" applyProtection="1">
      <alignment horizontal="center"/>
      <protection locked="0"/>
    </xf>
    <xf numFmtId="164" fontId="13" fillId="4" borderId="27" xfId="0" applyNumberFormat="1" applyFont="1" applyFill="1" applyBorder="1" applyAlignment="1" applyProtection="1">
      <alignment horizontal="center"/>
      <protection locked="0"/>
    </xf>
    <xf numFmtId="1" fontId="16" fillId="0" borderId="27" xfId="0" applyNumberFormat="1" applyFont="1" applyBorder="1" applyAlignment="1" applyProtection="1">
      <alignment horizontal="center"/>
      <protection locked="0"/>
    </xf>
    <xf numFmtId="164" fontId="13" fillId="5" borderId="48" xfId="0" applyNumberFormat="1" applyFont="1" applyFill="1" applyBorder="1" applyAlignment="1" applyProtection="1">
      <alignment horizontal="center"/>
      <protection locked="0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0" fontId="16" fillId="9" borderId="23" xfId="0" applyFont="1" applyFill="1" applyBorder="1" applyAlignment="1" applyProtection="1">
      <alignment horizontal="center"/>
      <protection locked="0"/>
    </xf>
    <xf numFmtId="0" fontId="9" fillId="0" borderId="49" xfId="0" applyFont="1" applyBorder="1" applyProtection="1">
      <protection locked="0"/>
    </xf>
    <xf numFmtId="0" fontId="9" fillId="0" borderId="50" xfId="0" applyFont="1" applyBorder="1" applyProtection="1">
      <protection locked="0"/>
    </xf>
    <xf numFmtId="164" fontId="9" fillId="0" borderId="50" xfId="0" applyNumberFormat="1" applyFont="1" applyBorder="1" applyProtection="1">
      <protection locked="0"/>
    </xf>
    <xf numFmtId="1" fontId="9" fillId="0" borderId="50" xfId="0" applyNumberFormat="1" applyFont="1" applyBorder="1" applyProtection="1">
      <protection locked="0"/>
    </xf>
    <xf numFmtId="0" fontId="9" fillId="0" borderId="51" xfId="0" applyFont="1" applyBorder="1" applyProtection="1">
      <protection locked="0"/>
    </xf>
    <xf numFmtId="0" fontId="9" fillId="0" borderId="38" xfId="0" applyFont="1" applyBorder="1" applyProtection="1">
      <protection locked="0"/>
    </xf>
    <xf numFmtId="164" fontId="9" fillId="0" borderId="38" xfId="0" applyNumberFormat="1" applyFont="1" applyBorder="1" applyProtection="1">
      <protection locked="0"/>
    </xf>
    <xf numFmtId="1" fontId="9" fillId="0" borderId="38" xfId="0" applyNumberFormat="1" applyFont="1" applyBorder="1" applyProtection="1"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9" fillId="0" borderId="50" xfId="0" applyFont="1" applyBorder="1" applyAlignment="1" applyProtection="1">
      <alignment horizontal="center"/>
      <protection locked="0"/>
    </xf>
    <xf numFmtId="1" fontId="9" fillId="0" borderId="50" xfId="0" applyNumberFormat="1" applyFont="1" applyBorder="1" applyAlignment="1" applyProtection="1">
      <alignment horizontal="center"/>
      <protection locked="0"/>
    </xf>
    <xf numFmtId="164" fontId="9" fillId="0" borderId="50" xfId="0" applyNumberFormat="1" applyFont="1" applyBorder="1" applyAlignment="1" applyProtection="1">
      <alignment horizontal="center"/>
      <protection locked="0"/>
    </xf>
    <xf numFmtId="164" fontId="17" fillId="0" borderId="50" xfId="0" applyNumberFormat="1" applyFont="1" applyBorder="1" applyAlignment="1" applyProtection="1">
      <alignment horizontal="center"/>
      <protection locked="0"/>
    </xf>
    <xf numFmtId="1" fontId="17" fillId="0" borderId="50" xfId="0" applyNumberFormat="1" applyFont="1" applyBorder="1" applyAlignment="1" applyProtection="1">
      <alignment horizontal="center"/>
      <protection locked="0"/>
    </xf>
    <xf numFmtId="0" fontId="9" fillId="0" borderId="52" xfId="0" applyFont="1" applyBorder="1" applyProtection="1">
      <protection locked="0"/>
    </xf>
    <xf numFmtId="0" fontId="9" fillId="0" borderId="42" xfId="0" applyFont="1" applyBorder="1" applyProtection="1">
      <protection locked="0"/>
    </xf>
    <xf numFmtId="0" fontId="9" fillId="0" borderId="53" xfId="0" applyFont="1" applyBorder="1" applyProtection="1">
      <protection locked="0"/>
    </xf>
    <xf numFmtId="0" fontId="8" fillId="2" borderId="53" xfId="0" applyFont="1" applyFill="1" applyBorder="1" applyProtection="1">
      <protection locked="0"/>
    </xf>
    <xf numFmtId="0" fontId="8" fillId="2" borderId="54" xfId="0" applyFont="1" applyFill="1" applyBorder="1" applyProtection="1">
      <protection locked="0"/>
    </xf>
    <xf numFmtId="0" fontId="15" fillId="0" borderId="21" xfId="0" applyFont="1" applyBorder="1" applyProtection="1">
      <protection locked="0"/>
    </xf>
    <xf numFmtId="0" fontId="16" fillId="9" borderId="34" xfId="0" applyFont="1" applyFill="1" applyBorder="1" applyAlignment="1" applyProtection="1">
      <alignment horizontal="center"/>
      <protection locked="0"/>
    </xf>
    <xf numFmtId="0" fontId="11" fillId="9" borderId="21" xfId="0" applyFont="1" applyFill="1" applyBorder="1" applyProtection="1">
      <protection locked="0"/>
    </xf>
    <xf numFmtId="0" fontId="11" fillId="9" borderId="21" xfId="0" applyFont="1" applyFill="1" applyBorder="1" applyAlignment="1" applyProtection="1">
      <alignment horizontal="center"/>
      <protection locked="0"/>
    </xf>
    <xf numFmtId="0" fontId="6" fillId="0" borderId="21" xfId="0" applyFont="1" applyBorder="1" applyProtection="1">
      <protection locked="0"/>
    </xf>
    <xf numFmtId="0" fontId="15" fillId="0" borderId="34" xfId="0" applyFont="1" applyBorder="1" applyProtection="1">
      <protection locked="0"/>
    </xf>
    <xf numFmtId="0" fontId="6" fillId="9" borderId="40" xfId="0" applyFont="1" applyFill="1" applyBorder="1" applyProtection="1">
      <protection locked="0"/>
    </xf>
    <xf numFmtId="0" fontId="11" fillId="9" borderId="44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Protection="1">
      <protection locked="0"/>
    </xf>
    <xf numFmtId="0" fontId="16" fillId="9" borderId="21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/>
      <protection locked="0"/>
    </xf>
    <xf numFmtId="0" fontId="9" fillId="12" borderId="34" xfId="0" applyFont="1" applyFill="1" applyBorder="1" applyProtection="1">
      <protection locked="0"/>
    </xf>
    <xf numFmtId="0" fontId="11" fillId="12" borderId="35" xfId="0" applyFont="1" applyFill="1" applyBorder="1" applyAlignment="1" applyProtection="1">
      <alignment horizontal="center"/>
      <protection locked="0"/>
    </xf>
    <xf numFmtId="0" fontId="9" fillId="8" borderId="45" xfId="0" applyFont="1" applyFill="1" applyBorder="1" applyProtection="1">
      <protection locked="0"/>
    </xf>
    <xf numFmtId="9" fontId="6" fillId="8" borderId="0" xfId="0" applyNumberFormat="1" applyFont="1" applyFill="1" applyProtection="1">
      <protection locked="0"/>
    </xf>
    <xf numFmtId="0" fontId="6" fillId="8" borderId="0" xfId="0" applyFont="1" applyFill="1" applyProtection="1">
      <protection locked="0"/>
    </xf>
    <xf numFmtId="9" fontId="6" fillId="8" borderId="0" xfId="0" applyNumberFormat="1" applyFont="1" applyFill="1" applyBorder="1" applyProtection="1">
      <protection locked="0"/>
    </xf>
    <xf numFmtId="0" fontId="6" fillId="8" borderId="0" xfId="0" applyFont="1" applyFill="1" applyBorder="1" applyProtection="1">
      <protection locked="0"/>
    </xf>
    <xf numFmtId="0" fontId="15" fillId="8" borderId="0" xfId="0" applyFont="1" applyFill="1" applyProtection="1"/>
    <xf numFmtId="0" fontId="18" fillId="8" borderId="0" xfId="1" applyFill="1" applyBorder="1" applyProtection="1">
      <protection locked="0"/>
    </xf>
    <xf numFmtId="0" fontId="10" fillId="8" borderId="0" xfId="0" applyFont="1" applyFill="1" applyBorder="1" applyProtection="1">
      <protection locked="0"/>
    </xf>
    <xf numFmtId="0" fontId="11" fillId="8" borderId="0" xfId="0" applyFont="1" applyFill="1" applyBorder="1" applyProtection="1">
      <protection locked="0"/>
    </xf>
    <xf numFmtId="0" fontId="15" fillId="9" borderId="21" xfId="0" applyFont="1" applyFill="1" applyBorder="1" applyProtection="1">
      <protection locked="0"/>
    </xf>
    <xf numFmtId="0" fontId="9" fillId="8" borderId="21" xfId="0" applyFont="1" applyFill="1" applyBorder="1" applyProtection="1">
      <protection locked="0"/>
    </xf>
    <xf numFmtId="0" fontId="15" fillId="8" borderId="21" xfId="0" applyFont="1" applyFill="1" applyBorder="1" applyProtection="1">
      <protection locked="0"/>
    </xf>
    <xf numFmtId="0" fontId="11" fillId="8" borderId="21" xfId="0" applyFont="1" applyFill="1" applyBorder="1" applyAlignment="1" applyProtection="1">
      <alignment horizontal="center"/>
      <protection locked="0"/>
    </xf>
    <xf numFmtId="0" fontId="5" fillId="9" borderId="35" xfId="0" applyFont="1" applyFill="1" applyBorder="1" applyProtection="1">
      <protection locked="0"/>
    </xf>
    <xf numFmtId="0" fontId="5" fillId="9" borderId="33" xfId="0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5" fillId="9" borderId="34" xfId="0" applyFont="1" applyFill="1" applyBorder="1" applyProtection="1">
      <protection locked="0"/>
    </xf>
    <xf numFmtId="0" fontId="15" fillId="8" borderId="33" xfId="0" applyFont="1" applyFill="1" applyBorder="1" applyProtection="1">
      <protection locked="0"/>
    </xf>
    <xf numFmtId="0" fontId="5" fillId="8" borderId="33" xfId="0" applyFont="1" applyFill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9" borderId="33" xfId="0" applyFont="1" applyFill="1" applyBorder="1" applyProtection="1">
      <protection locked="0"/>
    </xf>
    <xf numFmtId="0" fontId="4" fillId="9" borderId="35" xfId="0" applyFont="1" applyFill="1" applyBorder="1" applyProtection="1">
      <protection locked="0"/>
    </xf>
    <xf numFmtId="0" fontId="4" fillId="9" borderId="34" xfId="0" applyFont="1" applyFill="1" applyBorder="1" applyProtection="1">
      <protection locked="0"/>
    </xf>
    <xf numFmtId="0" fontId="9" fillId="8" borderId="44" xfId="0" applyFont="1" applyFill="1" applyBorder="1" applyProtection="1">
      <protection locked="0"/>
    </xf>
    <xf numFmtId="0" fontId="30" fillId="9" borderId="37" xfId="0" applyFont="1" applyFill="1" applyBorder="1" applyProtection="1">
      <protection locked="0"/>
    </xf>
    <xf numFmtId="0" fontId="3" fillId="9" borderId="34" xfId="0" applyFont="1" applyFill="1" applyBorder="1" applyAlignment="1" applyProtection="1">
      <alignment horizontal="center" vertical="top"/>
      <protection locked="0"/>
    </xf>
    <xf numFmtId="0" fontId="11" fillId="9" borderId="35" xfId="0" applyFont="1" applyFill="1" applyBorder="1" applyAlignment="1" applyProtection="1">
      <alignment horizontal="center"/>
      <protection locked="0"/>
    </xf>
    <xf numFmtId="0" fontId="15" fillId="8" borderId="37" xfId="0" applyNumberFormat="1" applyFont="1" applyFill="1" applyBorder="1" applyAlignment="1" applyProtection="1">
      <alignment horizontal="center"/>
      <protection locked="0"/>
    </xf>
    <xf numFmtId="0" fontId="15" fillId="9" borderId="23" xfId="0" applyFont="1" applyFill="1" applyBorder="1" applyAlignment="1" applyProtection="1">
      <alignment horizontal="center"/>
      <protection locked="0"/>
    </xf>
    <xf numFmtId="0" fontId="15" fillId="8" borderId="33" xfId="0" applyFont="1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164" fontId="2" fillId="8" borderId="0" xfId="0" applyNumberFormat="1" applyFont="1" applyFill="1" applyProtection="1">
      <protection locked="0"/>
    </xf>
    <xf numFmtId="1" fontId="2" fillId="8" borderId="0" xfId="0" applyNumberFormat="1" applyFont="1" applyFill="1" applyProtection="1">
      <protection locked="0"/>
    </xf>
    <xf numFmtId="164" fontId="9" fillId="8" borderId="0" xfId="0" applyNumberFormat="1" applyFont="1" applyFill="1" applyProtection="1">
      <protection locked="0"/>
    </xf>
    <xf numFmtId="1" fontId="9" fillId="8" borderId="0" xfId="0" applyNumberFormat="1" applyFont="1" applyFill="1" applyProtection="1">
      <protection locked="0"/>
    </xf>
    <xf numFmtId="0" fontId="9" fillId="0" borderId="55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" xfId="0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0" fontId="8" fillId="2" borderId="58" xfId="0" applyFont="1" applyFill="1" applyBorder="1" applyProtection="1">
      <protection locked="0"/>
    </xf>
    <xf numFmtId="0" fontId="8" fillId="2" borderId="57" xfId="0" applyFont="1" applyFill="1" applyBorder="1" applyProtection="1">
      <protection locked="0"/>
    </xf>
    <xf numFmtId="9" fontId="10" fillId="8" borderId="0" xfId="0" applyNumberFormat="1" applyFont="1" applyFill="1" applyBorder="1" applyProtection="1">
      <protection locked="0"/>
    </xf>
    <xf numFmtId="0" fontId="8" fillId="8" borderId="23" xfId="0" applyFont="1" applyFill="1" applyBorder="1" applyProtection="1">
      <protection locked="0"/>
    </xf>
    <xf numFmtId="164" fontId="9" fillId="0" borderId="40" xfId="0" applyNumberFormat="1" applyFont="1" applyBorder="1" applyProtection="1">
      <protection locked="0"/>
    </xf>
    <xf numFmtId="1" fontId="9" fillId="0" borderId="40" xfId="0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9" fontId="11" fillId="8" borderId="0" xfId="0" applyNumberFormat="1" applyFont="1" applyFill="1" applyBorder="1" applyProtection="1">
      <protection locked="0"/>
    </xf>
    <xf numFmtId="9" fontId="5" fillId="8" borderId="0" xfId="0" applyNumberFormat="1" applyFont="1" applyFill="1" applyProtection="1">
      <protection locked="0"/>
    </xf>
    <xf numFmtId="9" fontId="5" fillId="8" borderId="0" xfId="0" applyNumberFormat="1" applyFont="1" applyFill="1" applyBorder="1" applyProtection="1">
      <protection locked="0"/>
    </xf>
    <xf numFmtId="9" fontId="4" fillId="8" borderId="0" xfId="0" applyNumberFormat="1" applyFont="1" applyFill="1" applyProtection="1">
      <protection locked="0"/>
    </xf>
    <xf numFmtId="0" fontId="16" fillId="9" borderId="35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Border="1" applyProtection="1">
      <protection locked="0"/>
    </xf>
    <xf numFmtId="0" fontId="9" fillId="0" borderId="64" xfId="0" applyFont="1" applyBorder="1" applyProtection="1">
      <protection locked="0"/>
    </xf>
    <xf numFmtId="0" fontId="9" fillId="0" borderId="48" xfId="0" applyFont="1" applyBorder="1" applyProtection="1">
      <protection locked="0"/>
    </xf>
    <xf numFmtId="0" fontId="8" fillId="2" borderId="52" xfId="0" applyFont="1" applyFill="1" applyBorder="1" applyProtection="1">
      <protection locked="0"/>
    </xf>
    <xf numFmtId="0" fontId="2" fillId="0" borderId="44" xfId="0" applyFont="1" applyBorder="1" applyProtection="1">
      <protection locked="0"/>
    </xf>
    <xf numFmtId="164" fontId="2" fillId="0" borderId="44" xfId="0" applyNumberFormat="1" applyFont="1" applyBorder="1" applyProtection="1">
      <protection locked="0"/>
    </xf>
    <xf numFmtId="1" fontId="2" fillId="0" borderId="44" xfId="0" applyNumberFormat="1" applyFont="1" applyBorder="1" applyProtection="1">
      <protection locked="0"/>
    </xf>
    <xf numFmtId="0" fontId="2" fillId="10" borderId="42" xfId="0" applyFont="1" applyFill="1" applyBorder="1" applyProtection="1">
      <protection locked="0"/>
    </xf>
    <xf numFmtId="0" fontId="2" fillId="10" borderId="0" xfId="0" applyFont="1" applyFill="1" applyBorder="1" applyProtection="1">
      <protection locked="0"/>
    </xf>
    <xf numFmtId="164" fontId="2" fillId="10" borderId="0" xfId="0" applyNumberFormat="1" applyFont="1" applyFill="1" applyBorder="1" applyProtection="1">
      <protection locked="0"/>
    </xf>
    <xf numFmtId="1" fontId="2" fillId="10" borderId="0" xfId="0" applyNumberFormat="1" applyFont="1" applyFill="1" applyBorder="1" applyProtection="1">
      <protection locked="0"/>
    </xf>
    <xf numFmtId="1" fontId="11" fillId="2" borderId="47" xfId="0" applyNumberFormat="1" applyFont="1" applyFill="1" applyBorder="1" applyAlignment="1" applyProtection="1">
      <alignment horizontal="center"/>
    </xf>
    <xf numFmtId="1" fontId="11" fillId="0" borderId="27" xfId="0" applyNumberFormat="1" applyFont="1" applyBorder="1" applyAlignment="1" applyProtection="1">
      <alignment horizontal="center"/>
    </xf>
    <xf numFmtId="164" fontId="13" fillId="3" borderId="27" xfId="0" applyNumberFormat="1" applyFont="1" applyFill="1" applyBorder="1" applyAlignment="1" applyProtection="1">
      <alignment horizontal="center"/>
    </xf>
    <xf numFmtId="164" fontId="13" fillId="4" borderId="27" xfId="0" applyNumberFormat="1" applyFont="1" applyFill="1" applyBorder="1" applyAlignment="1" applyProtection="1">
      <alignment horizontal="center"/>
    </xf>
    <xf numFmtId="1" fontId="16" fillId="0" borderId="27" xfId="0" applyNumberFormat="1" applyFont="1" applyBorder="1" applyAlignment="1" applyProtection="1">
      <alignment horizontal="center"/>
    </xf>
    <xf numFmtId="164" fontId="13" fillId="5" borderId="48" xfId="0" applyNumberFormat="1" applyFont="1" applyFill="1" applyBorder="1" applyAlignment="1" applyProtection="1">
      <alignment horizontal="center"/>
    </xf>
    <xf numFmtId="164" fontId="13" fillId="5" borderId="2" xfId="0" applyNumberFormat="1" applyFont="1" applyFill="1" applyBorder="1" applyAlignment="1" applyProtection="1">
      <alignment horizontal="center"/>
    </xf>
    <xf numFmtId="0" fontId="16" fillId="12" borderId="35" xfId="0" applyFont="1" applyFill="1" applyBorder="1" applyAlignment="1" applyProtection="1">
      <alignment horizontal="center"/>
    </xf>
    <xf numFmtId="14" fontId="9" fillId="0" borderId="42" xfId="0" applyNumberFormat="1" applyFont="1" applyBorder="1" applyAlignment="1" applyProtection="1">
      <protection locked="0"/>
    </xf>
    <xf numFmtId="1" fontId="16" fillId="8" borderId="27" xfId="0" applyNumberFormat="1" applyFont="1" applyFill="1" applyBorder="1" applyAlignment="1" applyProtection="1">
      <alignment horizontal="center"/>
      <protection locked="0"/>
    </xf>
    <xf numFmtId="14" fontId="9" fillId="0" borderId="49" xfId="0" applyNumberFormat="1" applyFont="1" applyBorder="1" applyAlignment="1" applyProtection="1">
      <protection locked="0"/>
    </xf>
    <xf numFmtId="0" fontId="31" fillId="9" borderId="23" xfId="0" applyFont="1" applyFill="1" applyBorder="1" applyAlignment="1" applyProtection="1">
      <alignment horizontal="center"/>
      <protection locked="0"/>
    </xf>
    <xf numFmtId="0" fontId="16" fillId="9" borderId="33" xfId="0" applyFont="1" applyFill="1" applyBorder="1" applyAlignment="1" applyProtection="1">
      <alignment horizontal="center"/>
    </xf>
    <xf numFmtId="0" fontId="9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164" fontId="9" fillId="0" borderId="6" xfId="0" applyNumberFormat="1" applyFont="1" applyBorder="1" applyProtection="1">
      <protection locked="0"/>
    </xf>
    <xf numFmtId="1" fontId="9" fillId="0" borderId="6" xfId="0" applyNumberFormat="1" applyFont="1" applyBorder="1" applyProtection="1">
      <protection locked="0"/>
    </xf>
    <xf numFmtId="0" fontId="9" fillId="0" borderId="65" xfId="0" applyFont="1" applyBorder="1" applyProtection="1">
      <protection locked="0"/>
    </xf>
    <xf numFmtId="0" fontId="9" fillId="9" borderId="64" xfId="0" applyFont="1" applyFill="1" applyBorder="1" applyProtection="1">
      <protection locked="0"/>
    </xf>
    <xf numFmtId="14" fontId="19" fillId="0" borderId="65" xfId="0" applyNumberFormat="1" applyFont="1" applyBorder="1" applyAlignment="1" applyProtection="1">
      <alignment horizontal="center"/>
      <protection locked="0"/>
    </xf>
    <xf numFmtId="1" fontId="11" fillId="2" borderId="65" xfId="0" applyNumberFormat="1" applyFont="1" applyFill="1" applyBorder="1" applyAlignment="1" applyProtection="1">
      <alignment horizontal="center"/>
      <protection locked="0"/>
    </xf>
    <xf numFmtId="164" fontId="13" fillId="5" borderId="64" xfId="0" applyNumberFormat="1" applyFont="1" applyFill="1" applyBorder="1" applyAlignment="1" applyProtection="1">
      <alignment horizontal="center"/>
      <protection locked="0"/>
    </xf>
    <xf numFmtId="0" fontId="11" fillId="9" borderId="64" xfId="0" applyFont="1" applyFill="1" applyBorder="1" applyAlignment="1" applyProtection="1">
      <alignment horizontal="center"/>
      <protection locked="0"/>
    </xf>
    <xf numFmtId="14" fontId="6" fillId="0" borderId="65" xfId="0" applyNumberFormat="1" applyFont="1" applyBorder="1" applyAlignment="1" applyProtection="1">
      <alignment horizontal="center"/>
      <protection locked="0"/>
    </xf>
    <xf numFmtId="0" fontId="11" fillId="9" borderId="64" xfId="0" applyFont="1" applyFill="1" applyBorder="1" applyProtection="1">
      <protection locked="0"/>
    </xf>
    <xf numFmtId="0" fontId="15" fillId="9" borderId="64" xfId="0" applyFont="1" applyFill="1" applyBorder="1" applyProtection="1">
      <protection locked="0"/>
    </xf>
    <xf numFmtId="1" fontId="14" fillId="0" borderId="65" xfId="0" applyNumberFormat="1" applyFont="1" applyBorder="1" applyAlignment="1" applyProtection="1">
      <alignment horizontal="center"/>
      <protection locked="0"/>
    </xf>
    <xf numFmtId="164" fontId="14" fillId="0" borderId="64" xfId="0" applyNumberFormat="1" applyFont="1" applyBorder="1" applyAlignment="1" applyProtection="1">
      <alignment horizontal="center"/>
      <protection locked="0"/>
    </xf>
    <xf numFmtId="0" fontId="10" fillId="0" borderId="64" xfId="0" applyFont="1" applyFill="1" applyBorder="1" applyProtection="1">
      <protection locked="0"/>
    </xf>
    <xf numFmtId="0" fontId="11" fillId="9" borderId="48" xfId="0" applyFont="1" applyFill="1" applyBorder="1" applyAlignment="1" applyProtection="1">
      <alignment horizontal="center"/>
      <protection locked="0"/>
    </xf>
    <xf numFmtId="0" fontId="9" fillId="0" borderId="62" xfId="0" applyFont="1" applyBorder="1" applyProtection="1">
      <protection locked="0"/>
    </xf>
    <xf numFmtId="164" fontId="9" fillId="0" borderId="62" xfId="0" applyNumberFormat="1" applyFont="1" applyBorder="1" applyProtection="1">
      <protection locked="0"/>
    </xf>
    <xf numFmtId="1" fontId="9" fillId="0" borderId="62" xfId="0" applyNumberFormat="1" applyFont="1" applyBorder="1" applyProtection="1">
      <protection locked="0"/>
    </xf>
    <xf numFmtId="0" fontId="9" fillId="0" borderId="26" xfId="0" applyFont="1" applyBorder="1" applyProtection="1">
      <protection locked="0"/>
    </xf>
    <xf numFmtId="0" fontId="16" fillId="9" borderId="33" xfId="0" applyFont="1" applyFill="1" applyBorder="1" applyAlignment="1" applyProtection="1">
      <alignment horizontal="center"/>
      <protection locked="0"/>
    </xf>
    <xf numFmtId="0" fontId="16" fillId="9" borderId="35" xfId="0" applyFont="1" applyFill="1" applyBorder="1" applyAlignment="1" applyProtection="1">
      <alignment horizontal="center"/>
    </xf>
    <xf numFmtId="164" fontId="9" fillId="0" borderId="26" xfId="0" applyNumberFormat="1" applyFont="1" applyBorder="1" applyProtection="1">
      <protection locked="0"/>
    </xf>
    <xf numFmtId="164" fontId="9" fillId="0" borderId="3" xfId="0" applyNumberFormat="1" applyFont="1" applyBorder="1" applyProtection="1">
      <protection locked="0"/>
    </xf>
    <xf numFmtId="1" fontId="9" fillId="0" borderId="3" xfId="0" applyNumberFormat="1" applyFont="1" applyBorder="1" applyProtection="1">
      <protection locked="0"/>
    </xf>
    <xf numFmtId="0" fontId="16" fillId="9" borderId="35" xfId="0" applyFont="1" applyFill="1" applyBorder="1" applyAlignment="1" applyProtection="1">
      <alignment horizontal="center"/>
      <protection locked="0"/>
    </xf>
    <xf numFmtId="0" fontId="9" fillId="0" borderId="47" xfId="0" applyFont="1" applyBorder="1" applyProtection="1">
      <protection locked="0"/>
    </xf>
    <xf numFmtId="164" fontId="9" fillId="0" borderId="27" xfId="0" applyNumberFormat="1" applyFont="1" applyBorder="1" applyProtection="1">
      <protection locked="0"/>
    </xf>
    <xf numFmtId="1" fontId="9" fillId="0" borderId="27" xfId="0" applyNumberFormat="1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15" xfId="0" applyFont="1" applyBorder="1" applyProtection="1">
      <protection locked="0"/>
    </xf>
    <xf numFmtId="164" fontId="9" fillId="0" borderId="15" xfId="0" applyNumberFormat="1" applyFont="1" applyBorder="1" applyProtection="1">
      <protection locked="0"/>
    </xf>
    <xf numFmtId="1" fontId="9" fillId="0" borderId="15" xfId="0" applyNumberFormat="1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11" fillId="9" borderId="23" xfId="0" applyFont="1" applyFill="1" applyBorder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horizontal="center"/>
      <protection locked="0"/>
    </xf>
    <xf numFmtId="164" fontId="9" fillId="0" borderId="3" xfId="0" applyNumberFormat="1" applyFont="1" applyBorder="1" applyAlignment="1" applyProtection="1">
      <alignment horizontal="center"/>
      <protection locked="0"/>
    </xf>
    <xf numFmtId="164" fontId="17" fillId="0" borderId="3" xfId="0" applyNumberFormat="1" applyFont="1" applyBorder="1" applyAlignment="1" applyProtection="1">
      <alignment horizontal="center"/>
      <protection locked="0"/>
    </xf>
    <xf numFmtId="1" fontId="17" fillId="0" borderId="3" xfId="0" applyNumberFormat="1" applyFont="1" applyBorder="1" applyAlignment="1" applyProtection="1">
      <alignment horizontal="center"/>
      <protection locked="0"/>
    </xf>
    <xf numFmtId="14" fontId="9" fillId="0" borderId="3" xfId="0" applyNumberFormat="1" applyFont="1" applyBorder="1" applyAlignment="1" applyProtection="1">
      <protection locked="0"/>
    </xf>
    <xf numFmtId="0" fontId="9" fillId="0" borderId="27" xfId="0" applyFont="1" applyBorder="1" applyAlignment="1" applyProtection="1">
      <alignment horizontal="center"/>
      <protection locked="0"/>
    </xf>
    <xf numFmtId="1" fontId="9" fillId="0" borderId="27" xfId="0" applyNumberFormat="1" applyFont="1" applyBorder="1" applyAlignment="1" applyProtection="1">
      <alignment horizontal="center"/>
      <protection locked="0"/>
    </xf>
    <xf numFmtId="164" fontId="9" fillId="0" borderId="27" xfId="0" applyNumberFormat="1" applyFont="1" applyBorder="1" applyAlignment="1" applyProtection="1">
      <alignment horizontal="center"/>
      <protection locked="0"/>
    </xf>
    <xf numFmtId="14" fontId="23" fillId="0" borderId="68" xfId="0" applyNumberFormat="1" applyFont="1" applyBorder="1" applyAlignment="1">
      <alignment horizontal="center"/>
    </xf>
    <xf numFmtId="0" fontId="2" fillId="13" borderId="50" xfId="0" applyFont="1" applyFill="1" applyBorder="1" applyProtection="1">
      <protection locked="0"/>
    </xf>
    <xf numFmtId="164" fontId="2" fillId="13" borderId="50" xfId="0" applyNumberFormat="1" applyFont="1" applyFill="1" applyBorder="1" applyProtection="1">
      <protection locked="0"/>
    </xf>
    <xf numFmtId="1" fontId="2" fillId="13" borderId="50" xfId="0" applyNumberFormat="1" applyFont="1" applyFill="1" applyBorder="1" applyProtection="1">
      <protection locked="0"/>
    </xf>
    <xf numFmtId="0" fontId="3" fillId="13" borderId="52" xfId="0" applyFont="1" applyFill="1" applyBorder="1" applyAlignment="1" applyProtection="1">
      <alignment horizontal="center"/>
      <protection locked="0"/>
    </xf>
    <xf numFmtId="0" fontId="2" fillId="13" borderId="38" xfId="0" applyFont="1" applyFill="1" applyBorder="1" applyProtection="1">
      <protection locked="0"/>
    </xf>
    <xf numFmtId="164" fontId="2" fillId="13" borderId="38" xfId="0" applyNumberFormat="1" applyFont="1" applyFill="1" applyBorder="1" applyProtection="1">
      <protection locked="0"/>
    </xf>
    <xf numFmtId="1" fontId="2" fillId="13" borderId="38" xfId="0" applyNumberFormat="1" applyFont="1" applyFill="1" applyBorder="1" applyProtection="1">
      <protection locked="0"/>
    </xf>
    <xf numFmtId="0" fontId="9" fillId="13" borderId="54" xfId="0" applyFont="1" applyFill="1" applyBorder="1" applyProtection="1">
      <protection locked="0"/>
    </xf>
    <xf numFmtId="0" fontId="2" fillId="0" borderId="69" xfId="0" applyFont="1" applyBorder="1" applyProtection="1">
      <protection locked="0"/>
    </xf>
    <xf numFmtId="0" fontId="9" fillId="0" borderId="66" xfId="0" applyFont="1" applyBorder="1" applyProtection="1">
      <protection locked="0"/>
    </xf>
    <xf numFmtId="0" fontId="27" fillId="0" borderId="66" xfId="0" applyFont="1" applyBorder="1" applyAlignment="1"/>
    <xf numFmtId="0" fontId="9" fillId="9" borderId="70" xfId="0" applyFont="1" applyFill="1" applyBorder="1" applyProtection="1">
      <protection locked="0"/>
    </xf>
    <xf numFmtId="14" fontId="11" fillId="0" borderId="69" xfId="0" applyNumberFormat="1" applyFont="1" applyBorder="1" applyAlignment="1" applyProtection="1">
      <alignment horizontal="center"/>
      <protection locked="0"/>
    </xf>
    <xf numFmtId="14" fontId="9" fillId="0" borderId="69" xfId="0" applyNumberFormat="1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9" fillId="0" borderId="69" xfId="0" applyFont="1" applyBorder="1" applyProtection="1">
      <protection locked="0"/>
    </xf>
    <xf numFmtId="14" fontId="6" fillId="0" borderId="69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Protection="1">
      <protection locked="0"/>
    </xf>
    <xf numFmtId="0" fontId="9" fillId="0" borderId="36" xfId="0" applyFont="1" applyBorder="1" applyProtection="1">
      <protection locked="0"/>
    </xf>
    <xf numFmtId="14" fontId="5" fillId="0" borderId="69" xfId="0" applyNumberFormat="1" applyFont="1" applyBorder="1" applyAlignment="1" applyProtection="1">
      <alignment horizontal="center"/>
      <protection locked="0"/>
    </xf>
    <xf numFmtId="14" fontId="23" fillId="0" borderId="39" xfId="0" applyNumberFormat="1" applyFont="1" applyBorder="1" applyAlignment="1">
      <alignment horizontal="center" vertical="center"/>
    </xf>
    <xf numFmtId="0" fontId="2" fillId="0" borderId="61" xfId="0" applyFont="1" applyBorder="1" applyProtection="1">
      <protection locked="0"/>
    </xf>
    <xf numFmtId="0" fontId="27" fillId="0" borderId="69" xfId="0" applyFont="1" applyBorder="1" applyAlignment="1"/>
    <xf numFmtId="0" fontId="27" fillId="0" borderId="71" xfId="0" applyFont="1" applyBorder="1" applyAlignment="1"/>
    <xf numFmtId="1" fontId="28" fillId="0" borderId="69" xfId="0" applyNumberFormat="1" applyFont="1" applyBorder="1" applyAlignment="1">
      <alignment vertical="top"/>
    </xf>
    <xf numFmtId="1" fontId="11" fillId="2" borderId="74" xfId="0" applyNumberFormat="1" applyFont="1" applyFill="1" applyBorder="1" applyAlignment="1" applyProtection="1">
      <alignment horizontal="center"/>
      <protection locked="0"/>
    </xf>
    <xf numFmtId="1" fontId="14" fillId="0" borderId="72" xfId="0" applyNumberFormat="1" applyFont="1" applyBorder="1" applyAlignment="1" applyProtection="1">
      <alignment horizontal="center"/>
    </xf>
    <xf numFmtId="1" fontId="11" fillId="2" borderId="56" xfId="0" applyNumberFormat="1" applyFont="1" applyFill="1" applyBorder="1" applyAlignment="1" applyProtection="1">
      <alignment horizontal="center"/>
    </xf>
    <xf numFmtId="1" fontId="9" fillId="0" borderId="72" xfId="0" applyNumberFormat="1" applyFont="1" applyBorder="1" applyAlignment="1" applyProtection="1">
      <alignment horizontal="center"/>
      <protection locked="0"/>
    </xf>
    <xf numFmtId="1" fontId="11" fillId="2" borderId="72" xfId="0" applyNumberFormat="1" applyFont="1" applyFill="1" applyBorder="1" applyAlignment="1" applyProtection="1">
      <alignment horizontal="center"/>
      <protection locked="0"/>
    </xf>
    <xf numFmtId="1" fontId="14" fillId="0" borderId="72" xfId="0" applyNumberFormat="1" applyFont="1" applyBorder="1" applyAlignment="1" applyProtection="1">
      <alignment horizontal="center"/>
      <protection locked="0"/>
    </xf>
    <xf numFmtId="1" fontId="11" fillId="2" borderId="56" xfId="0" applyNumberFormat="1" applyFont="1" applyFill="1" applyBorder="1" applyAlignment="1" applyProtection="1">
      <alignment horizontal="center"/>
      <protection locked="0"/>
    </xf>
    <xf numFmtId="0" fontId="9" fillId="0" borderId="72" xfId="0" applyFont="1" applyBorder="1" applyProtection="1">
      <protection locked="0"/>
    </xf>
    <xf numFmtId="0" fontId="9" fillId="0" borderId="74" xfId="0" applyFont="1" applyBorder="1" applyProtection="1">
      <protection locked="0"/>
    </xf>
    <xf numFmtId="0" fontId="9" fillId="0" borderId="56" xfId="0" applyFont="1" applyBorder="1" applyProtection="1">
      <protection locked="0"/>
    </xf>
    <xf numFmtId="0" fontId="9" fillId="0" borderId="73" xfId="0" applyFont="1" applyBorder="1" applyProtection="1">
      <protection locked="0"/>
    </xf>
    <xf numFmtId="1" fontId="11" fillId="2" borderId="73" xfId="0" applyNumberFormat="1" applyFont="1" applyFill="1" applyBorder="1" applyAlignment="1" applyProtection="1">
      <alignment horizontal="center"/>
      <protection locked="0"/>
    </xf>
    <xf numFmtId="1" fontId="25" fillId="2" borderId="75" xfId="1" applyNumberFormat="1" applyFont="1" applyFill="1" applyBorder="1" applyAlignment="1">
      <alignment horizontal="center" vertical="center"/>
    </xf>
    <xf numFmtId="0" fontId="2" fillId="0" borderId="58" xfId="0" applyFont="1" applyBorder="1" applyProtection="1">
      <protection locked="0"/>
    </xf>
    <xf numFmtId="0" fontId="27" fillId="0" borderId="72" xfId="0" applyFont="1" applyBorder="1" applyAlignment="1"/>
    <xf numFmtId="0" fontId="27" fillId="0" borderId="56" xfId="0" applyFont="1" applyBorder="1" applyAlignment="1"/>
    <xf numFmtId="14" fontId="11" fillId="0" borderId="37" xfId="0" applyNumberFormat="1" applyFont="1" applyBorder="1" applyAlignment="1" applyProtection="1">
      <alignment horizontal="left"/>
      <protection locked="0"/>
    </xf>
    <xf numFmtId="14" fontId="9" fillId="0" borderId="37" xfId="0" applyNumberFormat="1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14" fontId="9" fillId="0" borderId="33" xfId="0" applyNumberFormat="1" applyFont="1" applyBorder="1" applyAlignment="1" applyProtection="1">
      <alignment horizontal="center"/>
      <protection locked="0"/>
    </xf>
    <xf numFmtId="0" fontId="9" fillId="0" borderId="76" xfId="0" applyFont="1" applyBorder="1" applyProtection="1">
      <protection locked="0"/>
    </xf>
    <xf numFmtId="0" fontId="9" fillId="0" borderId="25" xfId="0" applyFont="1" applyBorder="1" applyProtection="1">
      <protection locked="0"/>
    </xf>
    <xf numFmtId="14" fontId="11" fillId="0" borderId="37" xfId="0" applyNumberFormat="1" applyFont="1" applyBorder="1" applyAlignment="1" applyProtection="1">
      <alignment horizontal="center"/>
      <protection locked="0"/>
    </xf>
    <xf numFmtId="0" fontId="2" fillId="10" borderId="33" xfId="0" applyFont="1" applyFill="1" applyBorder="1" applyProtection="1">
      <protection locked="0"/>
    </xf>
    <xf numFmtId="14" fontId="23" fillId="0" borderId="77" xfId="0" applyNumberFormat="1" applyFont="1" applyBorder="1" applyAlignment="1">
      <alignment horizontal="center" vertical="center"/>
    </xf>
    <xf numFmtId="0" fontId="2" fillId="0" borderId="45" xfId="0" applyFont="1" applyBorder="1" applyProtection="1">
      <protection locked="0"/>
    </xf>
    <xf numFmtId="0" fontId="27" fillId="0" borderId="37" xfId="0" applyFont="1" applyBorder="1" applyAlignment="1"/>
    <xf numFmtId="0" fontId="27" fillId="0" borderId="76" xfId="0" applyFont="1" applyBorder="1" applyAlignment="1"/>
    <xf numFmtId="0" fontId="2" fillId="8" borderId="33" xfId="0" applyFont="1" applyFill="1" applyBorder="1" applyProtection="1">
      <protection locked="0"/>
    </xf>
    <xf numFmtId="14" fontId="11" fillId="0" borderId="81" xfId="0" applyNumberFormat="1" applyFont="1" applyBorder="1" applyAlignment="1" applyProtection="1">
      <alignment horizontal="left"/>
      <protection locked="0"/>
    </xf>
    <xf numFmtId="14" fontId="9" fillId="0" borderId="81" xfId="0" applyNumberFormat="1" applyFont="1" applyBorder="1" applyAlignment="1" applyProtection="1">
      <alignment horizontal="center"/>
      <protection locked="0"/>
    </xf>
    <xf numFmtId="1" fontId="11" fillId="0" borderId="74" xfId="0" applyNumberFormat="1" applyFont="1" applyBorder="1" applyAlignment="1" applyProtection="1">
      <alignment horizontal="center"/>
      <protection locked="0"/>
    </xf>
    <xf numFmtId="1" fontId="11" fillId="0" borderId="82" xfId="0" applyNumberFormat="1" applyFont="1" applyBorder="1" applyAlignment="1" applyProtection="1">
      <alignment horizontal="center"/>
    </xf>
    <xf numFmtId="1" fontId="9" fillId="0" borderId="83" xfId="0" applyNumberFormat="1" applyFont="1" applyBorder="1" applyAlignment="1" applyProtection="1">
      <alignment horizontal="center"/>
      <protection locked="0"/>
    </xf>
    <xf numFmtId="1" fontId="11" fillId="2" borderId="22" xfId="0" applyNumberFormat="1" applyFont="1" applyFill="1" applyBorder="1" applyAlignment="1" applyProtection="1">
      <alignment horizontal="center"/>
      <protection locked="0"/>
    </xf>
    <xf numFmtId="1" fontId="14" fillId="0" borderId="80" xfId="0" applyNumberFormat="1" applyFont="1" applyBorder="1" applyAlignment="1" applyProtection="1">
      <alignment horizontal="center"/>
    </xf>
    <xf numFmtId="1" fontId="11" fillId="2" borderId="84" xfId="0" applyNumberFormat="1" applyFont="1" applyFill="1" applyBorder="1" applyAlignment="1" applyProtection="1">
      <alignment horizontal="center"/>
    </xf>
    <xf numFmtId="1" fontId="9" fillId="0" borderId="80" xfId="0" applyNumberFormat="1" applyFont="1" applyBorder="1" applyAlignment="1" applyProtection="1">
      <alignment horizontal="center"/>
      <protection locked="0"/>
    </xf>
    <xf numFmtId="1" fontId="9" fillId="0" borderId="25" xfId="0" applyNumberFormat="1" applyFont="1" applyBorder="1" applyAlignment="1" applyProtection="1">
      <alignment horizontal="center"/>
      <protection locked="0"/>
    </xf>
    <xf numFmtId="0" fontId="9" fillId="0" borderId="81" xfId="0" applyFont="1" applyBorder="1" applyAlignment="1" applyProtection="1">
      <alignment horizontal="center"/>
      <protection locked="0"/>
    </xf>
    <xf numFmtId="0" fontId="9" fillId="0" borderId="85" xfId="0" applyFont="1" applyBorder="1" applyAlignment="1" applyProtection="1">
      <alignment horizontal="center"/>
      <protection locked="0"/>
    </xf>
    <xf numFmtId="1" fontId="11" fillId="0" borderId="82" xfId="0" applyNumberFormat="1" applyFont="1" applyBorder="1" applyAlignment="1" applyProtection="1">
      <alignment horizontal="center"/>
      <protection locked="0"/>
    </xf>
    <xf numFmtId="1" fontId="9" fillId="0" borderId="82" xfId="0" applyNumberFormat="1" applyFont="1" applyBorder="1" applyAlignment="1" applyProtection="1">
      <alignment horizontal="center"/>
      <protection locked="0"/>
    </xf>
    <xf numFmtId="1" fontId="11" fillId="2" borderId="82" xfId="0" applyNumberFormat="1" applyFont="1" applyFill="1" applyBorder="1" applyAlignment="1" applyProtection="1">
      <alignment horizontal="center"/>
      <protection locked="0"/>
    </xf>
    <xf numFmtId="1" fontId="14" fillId="0" borderId="22" xfId="0" applyNumberFormat="1" applyFont="1" applyBorder="1" applyAlignment="1" applyProtection="1">
      <alignment horizontal="center"/>
      <protection locked="0"/>
    </xf>
    <xf numFmtId="1" fontId="11" fillId="2" borderId="84" xfId="0" applyNumberFormat="1" applyFont="1" applyFill="1" applyBorder="1" applyAlignment="1" applyProtection="1">
      <alignment horizontal="center"/>
      <protection locked="0"/>
    </xf>
    <xf numFmtId="0" fontId="9" fillId="0" borderId="81" xfId="0" applyFont="1" applyBorder="1" applyProtection="1">
      <protection locked="0"/>
    </xf>
    <xf numFmtId="1" fontId="11" fillId="0" borderId="72" xfId="0" applyNumberFormat="1" applyFont="1" applyBorder="1" applyAlignment="1" applyProtection="1">
      <alignment horizontal="center"/>
      <protection locked="0"/>
    </xf>
    <xf numFmtId="1" fontId="11" fillId="2" borderId="80" xfId="0" applyNumberFormat="1" applyFont="1" applyFill="1" applyBorder="1" applyAlignment="1" applyProtection="1">
      <alignment horizontal="center"/>
      <protection locked="0"/>
    </xf>
    <xf numFmtId="1" fontId="14" fillId="0" borderId="80" xfId="0" applyNumberFormat="1" applyFont="1" applyBorder="1" applyAlignment="1" applyProtection="1">
      <alignment horizontal="center"/>
      <protection locked="0"/>
    </xf>
    <xf numFmtId="0" fontId="9" fillId="0" borderId="80" xfId="0" applyFont="1" applyBorder="1" applyProtection="1">
      <protection locked="0"/>
    </xf>
    <xf numFmtId="1" fontId="11" fillId="2" borderId="86" xfId="0" applyNumberFormat="1" applyFont="1" applyFill="1" applyBorder="1" applyAlignment="1" applyProtection="1">
      <alignment horizontal="center"/>
      <protection locked="0"/>
    </xf>
    <xf numFmtId="0" fontId="9" fillId="0" borderId="58" xfId="0" applyFont="1" applyBorder="1" applyProtection="1"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9" fontId="32" fillId="8" borderId="0" xfId="0" applyNumberFormat="1" applyFont="1" applyFill="1" applyBorder="1" applyProtection="1">
      <protection locked="0"/>
    </xf>
    <xf numFmtId="14" fontId="32" fillId="0" borderId="3" xfId="0" applyNumberFormat="1" applyFont="1" applyBorder="1" applyAlignment="1" applyProtection="1">
      <alignment horizontal="center"/>
      <protection locked="0"/>
    </xf>
    <xf numFmtId="0" fontId="1" fillId="14" borderId="49" xfId="0" applyFont="1" applyFill="1" applyBorder="1" applyAlignment="1" applyProtection="1">
      <protection locked="0"/>
    </xf>
    <xf numFmtId="0" fontId="2" fillId="14" borderId="50" xfId="0" applyFont="1" applyFill="1" applyBorder="1" applyAlignment="1" applyProtection="1">
      <protection locked="0"/>
    </xf>
    <xf numFmtId="0" fontId="1" fillId="14" borderId="51" xfId="0" applyFont="1" applyFill="1" applyBorder="1" applyAlignment="1" applyProtection="1">
      <protection locked="0"/>
    </xf>
    <xf numFmtId="0" fontId="2" fillId="14" borderId="38" xfId="0" applyFont="1" applyFill="1" applyBorder="1" applyAlignment="1" applyProtection="1">
      <protection locked="0"/>
    </xf>
    <xf numFmtId="0" fontId="2" fillId="14" borderId="52" xfId="0" applyFont="1" applyFill="1" applyBorder="1" applyAlignment="1" applyProtection="1">
      <protection locked="0"/>
    </xf>
    <xf numFmtId="0" fontId="2" fillId="14" borderId="34" xfId="0" applyFont="1" applyFill="1" applyBorder="1" applyAlignment="1" applyProtection="1">
      <protection locked="0"/>
    </xf>
    <xf numFmtId="0" fontId="11" fillId="2" borderId="35" xfId="0" applyFont="1" applyFill="1" applyBorder="1" applyAlignment="1" applyProtection="1">
      <alignment horizont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14" fillId="0" borderId="0" xfId="0" applyNumberFormat="1" applyFont="1" applyBorder="1" applyAlignment="1" applyProtection="1">
      <alignment horizontal="right"/>
      <protection locked="0"/>
    </xf>
    <xf numFmtId="1" fontId="16" fillId="0" borderId="0" xfId="0" applyNumberFormat="1" applyFont="1" applyFill="1" applyBorder="1" applyAlignment="1" applyProtection="1">
      <alignment horizontal="right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51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2" borderId="72" xfId="0" applyFont="1" applyFill="1" applyBorder="1" applyAlignment="1" applyProtection="1">
      <alignment horizontal="center" vertical="center"/>
      <protection locked="0"/>
    </xf>
    <xf numFmtId="0" fontId="9" fillId="2" borderId="7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10" fillId="6" borderId="10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6" borderId="10" xfId="0" applyFont="1" applyFill="1" applyBorder="1" applyAlignment="1" applyProtection="1">
      <alignment horizontal="center" vertical="center"/>
      <protection locked="0"/>
    </xf>
    <xf numFmtId="0" fontId="10" fillId="6" borderId="36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4" fillId="2" borderId="73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vertical="center"/>
      <protection locked="0"/>
    </xf>
    <xf numFmtId="0" fontId="5" fillId="2" borderId="7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72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/>
      <protection locked="0"/>
    </xf>
    <xf numFmtId="0" fontId="8" fillId="2" borderId="5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right"/>
    </xf>
    <xf numFmtId="14" fontId="11" fillId="0" borderId="49" xfId="0" applyNumberFormat="1" applyFont="1" applyBorder="1" applyAlignment="1" applyProtection="1">
      <alignment horizontal="center"/>
    </xf>
    <xf numFmtId="14" fontId="11" fillId="0" borderId="50" xfId="0" applyNumberFormat="1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14" fontId="14" fillId="0" borderId="0" xfId="0" applyNumberFormat="1" applyFont="1" applyBorder="1" applyAlignment="1" applyProtection="1">
      <alignment horizontal="right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14" fontId="14" fillId="0" borderId="42" xfId="0" applyNumberFormat="1" applyFont="1" applyBorder="1" applyAlignment="1" applyProtection="1">
      <alignment horizontal="right"/>
      <protection locked="0"/>
    </xf>
    <xf numFmtId="0" fontId="9" fillId="0" borderId="66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10" fillId="5" borderId="64" xfId="0" applyFont="1" applyFill="1" applyBorder="1" applyAlignment="1" applyProtection="1">
      <alignment horizont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10" fillId="5" borderId="64" xfId="0" applyFont="1" applyFill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9" fillId="0" borderId="79" xfId="0" applyFont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80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10" fillId="6" borderId="20" xfId="0" applyFont="1" applyFill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78" xfId="0" applyFont="1" applyBorder="1" applyAlignment="1" applyProtection="1">
      <alignment horizontal="center" vertical="center"/>
      <protection locked="0"/>
    </xf>
    <xf numFmtId="0" fontId="10" fillId="3" borderId="72" xfId="0" applyFont="1" applyFill="1" applyBorder="1" applyAlignment="1" applyProtection="1">
      <alignment horizontal="center"/>
      <protection locked="0"/>
    </xf>
    <xf numFmtId="0" fontId="10" fillId="3" borderId="83" xfId="0" applyFont="1" applyFill="1" applyBorder="1" applyAlignment="1" applyProtection="1">
      <alignment horizontal="center"/>
      <protection locked="0"/>
    </xf>
    <xf numFmtId="14" fontId="11" fillId="0" borderId="3" xfId="0" applyNumberFormat="1" applyFont="1" applyBorder="1" applyAlignment="1" applyProtection="1">
      <alignment horizontal="center"/>
    </xf>
    <xf numFmtId="14" fontId="11" fillId="0" borderId="10" xfId="0" applyNumberFormat="1" applyFont="1" applyBorder="1" applyAlignment="1" applyProtection="1">
      <alignment horizontal="center"/>
    </xf>
    <xf numFmtId="0" fontId="11" fillId="0" borderId="83" xfId="0" applyFont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0" fontId="10" fillId="5" borderId="28" xfId="0" applyFont="1" applyFill="1" applyBorder="1" applyAlignment="1" applyProtection="1">
      <alignment horizontal="center"/>
      <protection locked="0"/>
    </xf>
    <xf numFmtId="0" fontId="10" fillId="4" borderId="29" xfId="0" applyFont="1" applyFill="1" applyBorder="1" applyAlignment="1" applyProtection="1">
      <alignment horizontal="center"/>
      <protection locked="0"/>
    </xf>
    <xf numFmtId="0" fontId="10" fillId="6" borderId="29" xfId="0" applyFont="1" applyFill="1" applyBorder="1" applyAlignment="1" applyProtection="1">
      <alignment horizontal="center"/>
      <protection locked="0"/>
    </xf>
    <xf numFmtId="1" fontId="16" fillId="0" borderId="42" xfId="0" applyNumberFormat="1" applyFont="1" applyFill="1" applyBorder="1" applyAlignment="1" applyProtection="1">
      <alignment horizontal="right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63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0" fontId="28" fillId="0" borderId="40" xfId="0" applyNumberFormat="1" applyFont="1" applyBorder="1" applyAlignment="1">
      <alignment vertical="center"/>
    </xf>
    <xf numFmtId="1" fontId="28" fillId="0" borderId="4" xfId="0" applyNumberFormat="1" applyFont="1" applyBorder="1" applyAlignment="1">
      <alignment vertical="top"/>
    </xf>
    <xf numFmtId="1" fontId="28" fillId="0" borderId="82" xfId="0" applyNumberFormat="1" applyFont="1" applyBorder="1" applyAlignment="1">
      <alignment vertical="top"/>
    </xf>
    <xf numFmtId="1" fontId="28" fillId="0" borderId="0" xfId="0" applyNumberFormat="1" applyFont="1" applyBorder="1" applyAlignment="1">
      <alignment vertical="top"/>
    </xf>
    <xf numFmtId="1" fontId="28" fillId="0" borderId="57" xfId="0" applyNumberFormat="1" applyFont="1" applyBorder="1" applyAlignment="1">
      <alignment vertical="top"/>
    </xf>
    <xf numFmtId="1" fontId="28" fillId="0" borderId="43" xfId="0" applyNumberFormat="1" applyFont="1" applyBorder="1" applyAlignment="1">
      <alignment vertical="top"/>
    </xf>
    <xf numFmtId="1" fontId="28" fillId="0" borderId="58" xfId="0" applyNumberFormat="1" applyFont="1" applyBorder="1" applyAlignment="1">
      <alignment vertical="top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D697"/>
  <sheetViews>
    <sheetView tabSelected="1" topLeftCell="A590" zoomScale="96" zoomScaleNormal="96" workbookViewId="0">
      <selection activeCell="A2" sqref="A2:T2"/>
    </sheetView>
  </sheetViews>
  <sheetFormatPr defaultRowHeight="15"/>
  <cols>
    <col min="1" max="1" width="7" style="2" customWidth="1"/>
    <col min="2" max="2" width="6.625" style="2" customWidth="1"/>
    <col min="3" max="3" width="0.25" style="2" customWidth="1"/>
    <col min="4" max="4" width="8.125" style="88" customWidth="1"/>
    <col min="5" max="5" width="6.75" style="2" customWidth="1"/>
    <col min="6" max="6" width="6.375" style="2" customWidth="1"/>
    <col min="7" max="7" width="6.75" style="32" customWidth="1"/>
    <col min="8" max="8" width="6.625" style="2" customWidth="1"/>
    <col min="9" max="9" width="6.375" style="32" customWidth="1"/>
    <col min="10" max="10" width="6.875" style="2" customWidth="1"/>
    <col min="11" max="11" width="6" style="32" customWidth="1"/>
    <col min="12" max="12" width="6.625" style="31" customWidth="1"/>
    <col min="13" max="13" width="6.625" style="2" customWidth="1"/>
    <col min="14" max="14" width="6.625" style="32" customWidth="1"/>
    <col min="15" max="15" width="7.25" style="2" customWidth="1"/>
    <col min="16" max="16" width="6.875" style="31" customWidth="1"/>
    <col min="17" max="17" width="6.625" style="31" customWidth="1"/>
    <col min="18" max="18" width="6.625" style="32" customWidth="1"/>
    <col min="19" max="19" width="6.375" style="2" customWidth="1"/>
    <col min="20" max="20" width="6.375" style="32" customWidth="1"/>
    <col min="21" max="21" width="7.75" style="2" customWidth="1"/>
    <col min="22" max="22" width="145.75" style="3" customWidth="1"/>
    <col min="23" max="23" width="56.5" style="2" customWidth="1"/>
    <col min="24" max="24" width="146.375" style="2" customWidth="1"/>
    <col min="25" max="25" width="3.625" style="2" hidden="1" customWidth="1"/>
    <col min="26" max="30" width="9" style="2" hidden="1" customWidth="1"/>
    <col min="31" max="208" width="9" style="2"/>
    <col min="209" max="209" width="6.25" style="2" customWidth="1"/>
    <col min="210" max="216" width="9" style="2" hidden="1" customWidth="1"/>
    <col min="217" max="217" width="9" style="2"/>
    <col min="218" max="218" width="4.25" style="2" customWidth="1"/>
    <col min="219" max="219" width="9" style="2" hidden="1" customWidth="1"/>
    <col min="220" max="220" width="2.25" style="2" hidden="1" customWidth="1"/>
    <col min="221" max="227" width="9" style="2" hidden="1" customWidth="1"/>
    <col min="228" max="228" width="9" style="2"/>
    <col min="229" max="229" width="5.5" style="2" customWidth="1"/>
    <col min="230" max="230" width="0.25" style="2" hidden="1" customWidth="1"/>
    <col min="231" max="237" width="9" style="2" hidden="1" customWidth="1"/>
    <col min="238" max="614" width="9" style="2"/>
    <col min="615" max="615" width="4.375" style="2" customWidth="1"/>
    <col min="616" max="616" width="8.75" style="2" hidden="1" customWidth="1"/>
    <col min="617" max="632" width="9" style="2" hidden="1" customWidth="1"/>
    <col min="633" max="633" width="0.125" style="2" hidden="1" customWidth="1"/>
    <col min="634" max="637" width="9" style="2" hidden="1" customWidth="1"/>
    <col min="638" max="638" width="2.25" style="2" hidden="1" customWidth="1"/>
    <col min="639" max="659" width="9" style="2" hidden="1" customWidth="1"/>
    <col min="660" max="660" width="7.875" style="2" hidden="1" customWidth="1"/>
    <col min="661" max="669" width="9" style="2" hidden="1" customWidth="1"/>
    <col min="670" max="670" width="6.125" style="2" hidden="1" customWidth="1"/>
    <col min="671" max="673" width="9" style="2" hidden="1" customWidth="1"/>
    <col min="674" max="674" width="4.625" style="2" hidden="1" customWidth="1"/>
    <col min="675" max="687" width="9" style="2" hidden="1" customWidth="1"/>
    <col min="688" max="688" width="9" style="2"/>
    <col min="689" max="689" width="6.5" style="2" customWidth="1"/>
    <col min="690" max="690" width="9" style="2" hidden="1" customWidth="1"/>
    <col min="691" max="691" width="6.125" style="2" hidden="1" customWidth="1"/>
    <col min="692" max="692" width="5.375" style="2" hidden="1" customWidth="1"/>
    <col min="693" max="704" width="9" style="2" hidden="1" customWidth="1"/>
    <col min="705" max="705" width="5.125" style="2" hidden="1" customWidth="1"/>
    <col min="706" max="714" width="9" style="2" hidden="1" customWidth="1"/>
    <col min="715" max="715" width="7.375" style="2" hidden="1" customWidth="1"/>
    <col min="716" max="744" width="9" style="2" hidden="1" customWidth="1"/>
    <col min="745" max="746" width="9" style="2"/>
    <col min="747" max="747" width="5" style="2" customWidth="1"/>
    <col min="748" max="758" width="9" style="2" hidden="1" customWidth="1"/>
    <col min="759" max="16384" width="9" style="2"/>
  </cols>
  <sheetData>
    <row r="1" spans="1:26" s="1" customFormat="1" ht="18.75">
      <c r="A1" s="522" t="s">
        <v>33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270"/>
      <c r="V1" s="164"/>
      <c r="W1" s="171"/>
      <c r="X1" s="171"/>
      <c r="Y1" s="171"/>
      <c r="Z1" s="171"/>
    </row>
    <row r="2" spans="1:26" s="1" customFormat="1" ht="19.5" thickBot="1">
      <c r="A2" s="434" t="s">
        <v>35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201"/>
      <c r="V2" s="164"/>
      <c r="W2" s="171"/>
      <c r="X2" s="171"/>
      <c r="Y2" s="73"/>
      <c r="Z2" s="73"/>
    </row>
    <row r="3" spans="1:26" s="545" customFormat="1" ht="12" thickBot="1">
      <c r="A3" s="543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3"/>
      <c r="Z3" s="543"/>
    </row>
    <row r="4" spans="1:26" ht="15.75" thickBot="1">
      <c r="A4" s="427" t="s">
        <v>0</v>
      </c>
      <c r="B4" s="427"/>
      <c r="C4" s="474" t="s">
        <v>25</v>
      </c>
      <c r="D4" s="475"/>
      <c r="E4" s="546" t="s">
        <v>1</v>
      </c>
      <c r="F4" s="446"/>
      <c r="G4" s="446"/>
      <c r="H4" s="446"/>
      <c r="I4" s="446"/>
      <c r="J4" s="446"/>
      <c r="K4" s="447"/>
      <c r="L4" s="445" t="s">
        <v>2</v>
      </c>
      <c r="M4" s="446"/>
      <c r="N4" s="446"/>
      <c r="O4" s="446"/>
      <c r="P4" s="446"/>
      <c r="Q4" s="446"/>
      <c r="R4" s="446"/>
      <c r="S4" s="446"/>
      <c r="T4" s="448"/>
      <c r="U4" s="121" t="s">
        <v>34</v>
      </c>
      <c r="V4" s="162"/>
      <c r="W4" s="117"/>
      <c r="X4" s="117"/>
      <c r="Y4" s="117"/>
      <c r="Z4" s="117"/>
    </row>
    <row r="5" spans="1:26" ht="15.75" thickBot="1">
      <c r="A5" s="449" t="s">
        <v>3</v>
      </c>
      <c r="B5" s="449" t="s">
        <v>4</v>
      </c>
      <c r="C5" s="476"/>
      <c r="D5" s="477"/>
      <c r="E5" s="547" t="s">
        <v>5</v>
      </c>
      <c r="F5" s="553" t="s">
        <v>6</v>
      </c>
      <c r="G5" s="452"/>
      <c r="H5" s="453" t="s">
        <v>7</v>
      </c>
      <c r="I5" s="453"/>
      <c r="J5" s="454" t="s">
        <v>8</v>
      </c>
      <c r="K5" s="455"/>
      <c r="L5" s="456" t="s">
        <v>5</v>
      </c>
      <c r="M5" s="458" t="s">
        <v>6</v>
      </c>
      <c r="N5" s="459"/>
      <c r="O5" s="453" t="s">
        <v>7</v>
      </c>
      <c r="P5" s="453"/>
      <c r="Q5" s="453"/>
      <c r="R5" s="453"/>
      <c r="S5" s="460" t="s">
        <v>8</v>
      </c>
      <c r="T5" s="461"/>
      <c r="U5" s="212"/>
      <c r="V5" s="162"/>
      <c r="W5" s="117"/>
      <c r="X5" s="117"/>
      <c r="Y5" s="117"/>
      <c r="Z5" s="117"/>
    </row>
    <row r="6" spans="1:26">
      <c r="A6" s="449"/>
      <c r="B6" s="449"/>
      <c r="C6" s="476"/>
      <c r="D6" s="477"/>
      <c r="E6" s="548"/>
      <c r="F6" s="551" t="s">
        <v>9</v>
      </c>
      <c r="G6" s="464" t="s">
        <v>10</v>
      </c>
      <c r="H6" s="462" t="s">
        <v>9</v>
      </c>
      <c r="I6" s="466" t="s">
        <v>10</v>
      </c>
      <c r="J6" s="468" t="s">
        <v>5</v>
      </c>
      <c r="K6" s="470" t="s">
        <v>10</v>
      </c>
      <c r="L6" s="456"/>
      <c r="M6" s="462" t="s">
        <v>9</v>
      </c>
      <c r="N6" s="464" t="s">
        <v>10</v>
      </c>
      <c r="O6" s="427" t="s">
        <v>9</v>
      </c>
      <c r="P6" s="427"/>
      <c r="Q6" s="427"/>
      <c r="R6" s="466" t="s">
        <v>10</v>
      </c>
      <c r="S6" s="468" t="s">
        <v>5</v>
      </c>
      <c r="T6" s="472" t="s">
        <v>10</v>
      </c>
      <c r="U6" s="214"/>
      <c r="V6" s="162"/>
      <c r="W6" s="91"/>
      <c r="X6" s="117"/>
      <c r="Y6" s="117"/>
      <c r="Z6" s="117"/>
    </row>
    <row r="7" spans="1:26" ht="15.75" thickBot="1">
      <c r="A7" s="449"/>
      <c r="B7" s="449"/>
      <c r="C7" s="478"/>
      <c r="D7" s="479"/>
      <c r="E7" s="549"/>
      <c r="F7" s="552"/>
      <c r="G7" s="465"/>
      <c r="H7" s="463"/>
      <c r="I7" s="467"/>
      <c r="J7" s="469"/>
      <c r="K7" s="471"/>
      <c r="L7" s="457"/>
      <c r="M7" s="463"/>
      <c r="N7" s="465"/>
      <c r="O7" s="4" t="s">
        <v>11</v>
      </c>
      <c r="P7" s="5" t="s">
        <v>12</v>
      </c>
      <c r="Q7" s="5" t="s">
        <v>13</v>
      </c>
      <c r="R7" s="467"/>
      <c r="S7" s="469"/>
      <c r="T7" s="550"/>
      <c r="U7" s="213"/>
      <c r="V7" s="162"/>
      <c r="W7" s="91"/>
      <c r="X7" s="117"/>
      <c r="Y7" s="117"/>
      <c r="Z7" s="117"/>
    </row>
    <row r="8" spans="1:26" ht="15.75" thickBot="1">
      <c r="A8" s="427"/>
      <c r="B8" s="427"/>
      <c r="C8" s="427"/>
      <c r="D8" s="427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131"/>
      <c r="V8" s="162"/>
      <c r="W8" s="91"/>
      <c r="X8" s="117"/>
      <c r="Y8" s="117"/>
      <c r="Z8" s="117"/>
    </row>
    <row r="9" spans="1:26" s="12" customFormat="1" ht="14.25" customHeight="1">
      <c r="A9" s="57">
        <v>42917</v>
      </c>
      <c r="B9" s="57">
        <v>43100</v>
      </c>
      <c r="C9" s="348"/>
      <c r="D9" s="392" t="s">
        <v>15</v>
      </c>
      <c r="E9" s="397">
        <v>52</v>
      </c>
      <c r="F9" s="394">
        <v>26</v>
      </c>
      <c r="G9" s="9">
        <f>IF(F9&gt;0,(F9*100/(E9-J9)),0)</f>
        <v>50</v>
      </c>
      <c r="H9" s="8">
        <v>26</v>
      </c>
      <c r="I9" s="10">
        <f>IF(H9&gt;0,(H9*100/(E9-J9)),0)</f>
        <v>50</v>
      </c>
      <c r="J9" s="52">
        <v>0</v>
      </c>
      <c r="K9" s="11">
        <f>IF(J9&gt;0,(J9*100/(E9)),0)</f>
        <v>0</v>
      </c>
      <c r="L9" s="7">
        <v>143</v>
      </c>
      <c r="M9" s="8">
        <v>33</v>
      </c>
      <c r="N9" s="9">
        <f>IF(M9&gt;0,(M9*100/(L9-S9)),0)</f>
        <v>24.81203007518797</v>
      </c>
      <c r="O9" s="8">
        <v>42</v>
      </c>
      <c r="P9" s="8">
        <v>58</v>
      </c>
      <c r="Q9" s="8">
        <v>100</v>
      </c>
      <c r="R9" s="10">
        <f>IF(Q9&gt;0,(Q9*100/(L9-S9)),0)</f>
        <v>75.187969924812023</v>
      </c>
      <c r="S9" s="58">
        <v>10</v>
      </c>
      <c r="T9" s="64">
        <f>IF(S9&gt;0,(S9*100/(L9)),0)</f>
        <v>6.9930069930069934</v>
      </c>
      <c r="U9" s="132"/>
      <c r="V9" s="165"/>
      <c r="W9" s="166"/>
      <c r="X9" s="166"/>
      <c r="Y9" s="166"/>
      <c r="Z9" s="166"/>
    </row>
    <row r="10" spans="1:26" s="26" customFormat="1" ht="15.75" thickBot="1">
      <c r="A10" s="529" t="s">
        <v>13</v>
      </c>
      <c r="B10" s="529"/>
      <c r="C10" s="529"/>
      <c r="D10" s="529"/>
      <c r="E10" s="398">
        <f t="shared" ref="E10:T10" si="0">SUM(E9:E9)</f>
        <v>52</v>
      </c>
      <c r="F10" s="362">
        <f t="shared" si="0"/>
        <v>26</v>
      </c>
      <c r="G10" s="23">
        <f t="shared" si="0"/>
        <v>50</v>
      </c>
      <c r="H10" s="22">
        <f t="shared" si="0"/>
        <v>26</v>
      </c>
      <c r="I10" s="23">
        <f t="shared" si="0"/>
        <v>50</v>
      </c>
      <c r="J10" s="22">
        <f t="shared" si="0"/>
        <v>0</v>
      </c>
      <c r="K10" s="24">
        <f t="shared" si="0"/>
        <v>0</v>
      </c>
      <c r="L10" s="21">
        <f t="shared" si="0"/>
        <v>143</v>
      </c>
      <c r="M10" s="22">
        <f t="shared" si="0"/>
        <v>33</v>
      </c>
      <c r="N10" s="23">
        <f t="shared" si="0"/>
        <v>24.81203007518797</v>
      </c>
      <c r="O10" s="22">
        <f t="shared" si="0"/>
        <v>42</v>
      </c>
      <c r="P10" s="22">
        <f t="shared" si="0"/>
        <v>58</v>
      </c>
      <c r="Q10" s="22">
        <f t="shared" si="0"/>
        <v>100</v>
      </c>
      <c r="R10" s="23">
        <f t="shared" si="0"/>
        <v>75.187969924812023</v>
      </c>
      <c r="S10" s="22">
        <f t="shared" si="0"/>
        <v>10</v>
      </c>
      <c r="T10" s="65">
        <f t="shared" si="0"/>
        <v>6.9930069930069934</v>
      </c>
      <c r="U10" s="133"/>
      <c r="V10" s="167"/>
      <c r="W10" s="168"/>
      <c r="X10" s="168"/>
      <c r="Y10" s="220"/>
      <c r="Z10" s="220"/>
    </row>
    <row r="11" spans="1:26" s="27" customFormat="1">
      <c r="A11" s="524" t="s">
        <v>14</v>
      </c>
      <c r="B11" s="524"/>
      <c r="C11" s="524"/>
      <c r="D11" s="524"/>
      <c r="E11" s="399">
        <f>SUM(E10)</f>
        <v>52</v>
      </c>
      <c r="F11" s="395">
        <f>F10</f>
        <v>26</v>
      </c>
      <c r="G11" s="280">
        <f>IF(F11&gt;0,(F11*100/(E11-J11)),0)</f>
        <v>50</v>
      </c>
      <c r="H11" s="279">
        <f>H10</f>
        <v>26</v>
      </c>
      <c r="I11" s="281">
        <f>IF(H11&gt;0,(H11*100/(E11-J11)),0)</f>
        <v>50</v>
      </c>
      <c r="J11" s="282">
        <f>J10</f>
        <v>0</v>
      </c>
      <c r="K11" s="283">
        <f>IF(J11&gt;0,(J11*100/E11),0)</f>
        <v>0</v>
      </c>
      <c r="L11" s="278">
        <f>L10</f>
        <v>143</v>
      </c>
      <c r="M11" s="279">
        <f>M10</f>
        <v>33</v>
      </c>
      <c r="N11" s="280">
        <f>IF(M11&gt;0,(M11*100/(L11-S11)),0)</f>
        <v>24.81203007518797</v>
      </c>
      <c r="O11" s="279">
        <f>O10</f>
        <v>42</v>
      </c>
      <c r="P11" s="279">
        <f>P10</f>
        <v>58</v>
      </c>
      <c r="Q11" s="279">
        <f>Q10</f>
        <v>100</v>
      </c>
      <c r="R11" s="281">
        <f>IF(Q11&gt;0,(Q11*100/(L11-S11)),0)</f>
        <v>75.187969924812023</v>
      </c>
      <c r="S11" s="282">
        <f>S10</f>
        <v>10</v>
      </c>
      <c r="T11" s="284">
        <f>IF(S11&gt;0,(S11*100/L11),0)</f>
        <v>6.9930069930069934</v>
      </c>
      <c r="U11" s="285" t="s">
        <v>106</v>
      </c>
      <c r="V11" s="169"/>
      <c r="W11" s="170"/>
      <c r="X11" s="170"/>
      <c r="Y11" s="170"/>
      <c r="Z11" s="170"/>
    </row>
    <row r="12" spans="1:26">
      <c r="A12" s="555"/>
      <c r="B12" s="555"/>
      <c r="C12" s="555"/>
      <c r="D12" s="556"/>
      <c r="E12" s="400"/>
      <c r="F12" s="396"/>
      <c r="G12" s="328"/>
      <c r="H12" s="327"/>
      <c r="I12" s="328"/>
      <c r="J12" s="327"/>
      <c r="K12" s="328"/>
      <c r="L12" s="327"/>
      <c r="M12" s="327"/>
      <c r="N12" s="328"/>
      <c r="O12" s="327"/>
      <c r="P12" s="327"/>
      <c r="Q12" s="327"/>
      <c r="R12" s="328"/>
      <c r="S12" s="327"/>
      <c r="T12" s="328"/>
      <c r="U12" s="75"/>
      <c r="V12" s="417"/>
      <c r="W12" s="91"/>
      <c r="X12" s="91"/>
      <c r="Y12" s="117"/>
      <c r="Z12" s="117"/>
    </row>
    <row r="13" spans="1:26" ht="15.75" thickBot="1">
      <c r="A13" s="331"/>
      <c r="B13" s="18"/>
      <c r="C13" s="349"/>
      <c r="D13" s="393"/>
      <c r="E13" s="401"/>
      <c r="F13" s="396"/>
      <c r="G13" s="328"/>
      <c r="H13" s="327"/>
      <c r="I13" s="328"/>
      <c r="J13" s="327"/>
      <c r="K13" s="328"/>
      <c r="L13" s="327"/>
      <c r="M13" s="327"/>
      <c r="N13" s="328"/>
      <c r="O13" s="327"/>
      <c r="P13" s="327"/>
      <c r="Q13" s="327"/>
      <c r="R13" s="328"/>
      <c r="S13" s="327"/>
      <c r="T13" s="328"/>
      <c r="U13" s="75"/>
      <c r="V13" s="163"/>
      <c r="W13" s="91"/>
      <c r="X13" s="91"/>
      <c r="Y13" s="117"/>
      <c r="Z13" s="117"/>
    </row>
    <row r="14" spans="1:26" s="1" customFormat="1" ht="18.75">
      <c r="A14" s="432" t="s">
        <v>36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200"/>
      <c r="V14" s="164"/>
      <c r="W14" s="171"/>
      <c r="X14" s="171"/>
      <c r="Y14" s="171"/>
      <c r="Z14" s="171"/>
    </row>
    <row r="15" spans="1:26" s="1" customFormat="1" ht="19.5" thickBot="1">
      <c r="A15" s="434" t="s">
        <v>37</v>
      </c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201"/>
      <c r="V15" s="164"/>
      <c r="W15" s="171"/>
      <c r="X15" s="171"/>
      <c r="Y15" s="73"/>
      <c r="Z15" s="73"/>
    </row>
    <row r="16" spans="1:26" s="437" customFormat="1" ht="15.75" thickBot="1">
      <c r="A16" s="429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29"/>
      <c r="Z16" s="429"/>
    </row>
    <row r="17" spans="1:27" ht="15.75" thickBot="1">
      <c r="A17" s="427" t="s">
        <v>0</v>
      </c>
      <c r="B17" s="427"/>
      <c r="C17" s="474" t="s">
        <v>25</v>
      </c>
      <c r="D17" s="475"/>
      <c r="E17" s="546" t="s">
        <v>1</v>
      </c>
      <c r="F17" s="446"/>
      <c r="G17" s="446"/>
      <c r="H17" s="446"/>
      <c r="I17" s="446"/>
      <c r="J17" s="446"/>
      <c r="K17" s="447"/>
      <c r="L17" s="445" t="s">
        <v>2</v>
      </c>
      <c r="M17" s="446"/>
      <c r="N17" s="446"/>
      <c r="O17" s="446"/>
      <c r="P17" s="446"/>
      <c r="Q17" s="446"/>
      <c r="R17" s="446"/>
      <c r="S17" s="446"/>
      <c r="T17" s="448"/>
      <c r="U17" s="122" t="s">
        <v>34</v>
      </c>
      <c r="V17" s="162"/>
      <c r="W17" s="117"/>
      <c r="X17" s="117"/>
      <c r="Y17" s="91"/>
      <c r="Z17" s="91"/>
    </row>
    <row r="18" spans="1:27" ht="15.75" thickBot="1">
      <c r="A18" s="449" t="s">
        <v>3</v>
      </c>
      <c r="B18" s="449" t="s">
        <v>4</v>
      </c>
      <c r="C18" s="476"/>
      <c r="D18" s="477"/>
      <c r="E18" s="547" t="s">
        <v>5</v>
      </c>
      <c r="F18" s="554" t="s">
        <v>6</v>
      </c>
      <c r="G18" s="452"/>
      <c r="H18" s="453" t="s">
        <v>7</v>
      </c>
      <c r="I18" s="453"/>
      <c r="J18" s="454" t="s">
        <v>8</v>
      </c>
      <c r="K18" s="455"/>
      <c r="L18" s="456" t="s">
        <v>5</v>
      </c>
      <c r="M18" s="458" t="s">
        <v>6</v>
      </c>
      <c r="N18" s="459"/>
      <c r="O18" s="453" t="s">
        <v>7</v>
      </c>
      <c r="P18" s="453"/>
      <c r="Q18" s="453"/>
      <c r="R18" s="453"/>
      <c r="S18" s="460" t="s">
        <v>8</v>
      </c>
      <c r="T18" s="461"/>
      <c r="U18" s="120"/>
      <c r="V18" s="162"/>
      <c r="W18" s="117"/>
      <c r="X18" s="117"/>
      <c r="Y18" s="91"/>
      <c r="Z18" s="91"/>
    </row>
    <row r="19" spans="1:27">
      <c r="A19" s="449"/>
      <c r="B19" s="449"/>
      <c r="C19" s="476"/>
      <c r="D19" s="477"/>
      <c r="E19" s="548"/>
      <c r="F19" s="557" t="s">
        <v>9</v>
      </c>
      <c r="G19" s="464" t="s">
        <v>10</v>
      </c>
      <c r="H19" s="462" t="s">
        <v>9</v>
      </c>
      <c r="I19" s="466" t="s">
        <v>10</v>
      </c>
      <c r="J19" s="527" t="s">
        <v>5</v>
      </c>
      <c r="K19" s="470" t="s">
        <v>10</v>
      </c>
      <c r="L19" s="456"/>
      <c r="M19" s="462" t="s">
        <v>9</v>
      </c>
      <c r="N19" s="464" t="s">
        <v>10</v>
      </c>
      <c r="O19" s="427" t="s">
        <v>9</v>
      </c>
      <c r="P19" s="427"/>
      <c r="Q19" s="427"/>
      <c r="R19" s="466" t="s">
        <v>10</v>
      </c>
      <c r="S19" s="468" t="s">
        <v>5</v>
      </c>
      <c r="T19" s="472" t="s">
        <v>10</v>
      </c>
      <c r="U19" s="146"/>
      <c r="V19" s="162"/>
      <c r="W19" s="117"/>
      <c r="X19" s="117"/>
      <c r="Y19" s="91"/>
      <c r="Z19" s="91"/>
    </row>
    <row r="20" spans="1:27" ht="15.75" thickBot="1">
      <c r="A20" s="449"/>
      <c r="B20" s="449"/>
      <c r="C20" s="478"/>
      <c r="D20" s="479"/>
      <c r="E20" s="549"/>
      <c r="F20" s="552"/>
      <c r="G20" s="465"/>
      <c r="H20" s="463"/>
      <c r="I20" s="467"/>
      <c r="J20" s="528"/>
      <c r="K20" s="471"/>
      <c r="L20" s="457"/>
      <c r="M20" s="463"/>
      <c r="N20" s="465"/>
      <c r="O20" s="4" t="s">
        <v>11</v>
      </c>
      <c r="P20" s="5" t="s">
        <v>12</v>
      </c>
      <c r="Q20" s="5" t="s">
        <v>13</v>
      </c>
      <c r="R20" s="467"/>
      <c r="S20" s="469"/>
      <c r="T20" s="550"/>
      <c r="U20" s="89"/>
      <c r="V20" s="162"/>
      <c r="W20" s="117"/>
      <c r="X20" s="117"/>
      <c r="Y20" s="91"/>
      <c r="Z20" s="91"/>
    </row>
    <row r="21" spans="1:27">
      <c r="A21" s="427"/>
      <c r="B21" s="427"/>
      <c r="C21" s="427"/>
      <c r="D21" s="427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9"/>
      <c r="U21" s="215"/>
      <c r="V21" s="162"/>
      <c r="W21" s="117"/>
      <c r="X21" s="117"/>
      <c r="Y21" s="91"/>
      <c r="Z21" s="91"/>
    </row>
    <row r="22" spans="1:27" ht="0.75" customHeight="1">
      <c r="A22" s="57">
        <v>42917</v>
      </c>
      <c r="B22" s="57">
        <v>43100</v>
      </c>
      <c r="C22" s="349"/>
      <c r="D22" s="377" t="s">
        <v>20</v>
      </c>
      <c r="E22" s="365">
        <v>4</v>
      </c>
      <c r="F22" s="14">
        <v>2</v>
      </c>
      <c r="G22" s="36">
        <f t="shared" ref="G22:G23" si="1">IF(F22&gt;0,(F22*100/(E22-J22)),0)</f>
        <v>50</v>
      </c>
      <c r="H22" s="14">
        <v>2</v>
      </c>
      <c r="I22" s="37">
        <f t="shared" ref="I22:I23" si="2">IF(H22&gt;0,(H22*100/(E22-J22)),0)</f>
        <v>50</v>
      </c>
      <c r="J22" s="54">
        <v>0</v>
      </c>
      <c r="K22" s="38">
        <f t="shared" ref="K22:K23" si="3">IF(J22&gt;0,(J22*100/(E22)),0)</f>
        <v>0</v>
      </c>
      <c r="L22" s="13">
        <v>3</v>
      </c>
      <c r="M22" s="14">
        <v>1</v>
      </c>
      <c r="N22" s="36">
        <f t="shared" ref="N22:N23" si="4">IF(M22&gt;0,(M22*100/(L22-S22)),0)</f>
        <v>33.333333333333336</v>
      </c>
      <c r="O22" s="14">
        <v>0</v>
      </c>
      <c r="P22" s="14">
        <v>2</v>
      </c>
      <c r="Q22" s="14">
        <v>2</v>
      </c>
      <c r="R22" s="37">
        <f t="shared" ref="R22:R23" si="5">IF(Q22&gt;0,(Q22*100/(L22-S22)),0)</f>
        <v>66.666666666666671</v>
      </c>
      <c r="S22" s="56">
        <v>0</v>
      </c>
      <c r="T22" s="71">
        <f t="shared" ref="T22:T23" si="6">IF(S22&gt;0,(S22*100/(L22)),0)</f>
        <v>0</v>
      </c>
      <c r="U22" s="125" t="s">
        <v>106</v>
      </c>
      <c r="V22" s="163"/>
      <c r="W22" s="91"/>
      <c r="X22" s="91"/>
      <c r="Y22" s="91"/>
      <c r="Z22" s="91"/>
    </row>
    <row r="23" spans="1:27" ht="15.75" thickBot="1">
      <c r="A23" s="418">
        <v>42917</v>
      </c>
      <c r="B23" s="418">
        <v>43100</v>
      </c>
      <c r="C23" s="349"/>
      <c r="D23" s="377" t="s">
        <v>15</v>
      </c>
      <c r="E23" s="406">
        <v>191</v>
      </c>
      <c r="F23" s="14">
        <v>134</v>
      </c>
      <c r="G23" s="36">
        <f t="shared" si="1"/>
        <v>71.657754010695186</v>
      </c>
      <c r="H23" s="14">
        <v>53</v>
      </c>
      <c r="I23" s="37">
        <f t="shared" si="2"/>
        <v>28.342245989304814</v>
      </c>
      <c r="J23" s="54">
        <v>4</v>
      </c>
      <c r="K23" s="38">
        <f t="shared" si="3"/>
        <v>2.0942408376963351</v>
      </c>
      <c r="L23" s="13">
        <v>467</v>
      </c>
      <c r="M23" s="14">
        <v>122</v>
      </c>
      <c r="N23" s="36">
        <f t="shared" si="4"/>
        <v>27.232142857142858</v>
      </c>
      <c r="O23" s="14">
        <v>145</v>
      </c>
      <c r="P23" s="14">
        <v>181</v>
      </c>
      <c r="Q23" s="14">
        <v>326</v>
      </c>
      <c r="R23" s="37">
        <f t="shared" si="5"/>
        <v>72.767857142857139</v>
      </c>
      <c r="S23" s="56">
        <v>19</v>
      </c>
      <c r="T23" s="71">
        <f t="shared" si="6"/>
        <v>4.0685224839400425</v>
      </c>
      <c r="U23" s="127"/>
      <c r="V23" s="163"/>
      <c r="W23" s="91"/>
      <c r="X23" s="91"/>
      <c r="Y23" s="91"/>
      <c r="Z23" s="91"/>
    </row>
    <row r="24" spans="1:27" s="44" customFormat="1">
      <c r="A24" s="430" t="s">
        <v>13</v>
      </c>
      <c r="B24" s="430"/>
      <c r="C24" s="430"/>
      <c r="D24" s="430"/>
      <c r="E24" s="407">
        <f t="shared" ref="E24:T24" si="7">SUM(E22:E23)</f>
        <v>195</v>
      </c>
      <c r="F24" s="366">
        <f t="shared" si="7"/>
        <v>136</v>
      </c>
      <c r="G24" s="61">
        <f t="shared" si="7"/>
        <v>121.65775401069519</v>
      </c>
      <c r="H24" s="40">
        <f t="shared" si="7"/>
        <v>55</v>
      </c>
      <c r="I24" s="41">
        <f t="shared" si="7"/>
        <v>78.342245989304814</v>
      </c>
      <c r="J24" s="62">
        <f>SUM(J22:J23)</f>
        <v>4</v>
      </c>
      <c r="K24" s="42">
        <f t="shared" si="7"/>
        <v>2.0942408376963351</v>
      </c>
      <c r="L24" s="39">
        <f t="shared" si="7"/>
        <v>470</v>
      </c>
      <c r="M24" s="40">
        <f t="shared" si="7"/>
        <v>123</v>
      </c>
      <c r="N24" s="41">
        <f t="shared" si="7"/>
        <v>60.56547619047619</v>
      </c>
      <c r="O24" s="40">
        <f t="shared" si="7"/>
        <v>145</v>
      </c>
      <c r="P24" s="40">
        <f t="shared" si="7"/>
        <v>183</v>
      </c>
      <c r="Q24" s="40">
        <f t="shared" si="7"/>
        <v>328</v>
      </c>
      <c r="R24" s="41">
        <f t="shared" si="7"/>
        <v>139.4345238095238</v>
      </c>
      <c r="S24" s="40">
        <f t="shared" si="7"/>
        <v>19</v>
      </c>
      <c r="T24" s="72">
        <f t="shared" si="7"/>
        <v>4.0685224839400425</v>
      </c>
      <c r="U24" s="134"/>
      <c r="V24" s="160"/>
      <c r="W24" s="172"/>
      <c r="X24" s="172"/>
      <c r="Y24" s="172"/>
      <c r="Z24" s="172"/>
    </row>
    <row r="25" spans="1:27" s="50" customFormat="1">
      <c r="A25" s="431" t="s">
        <v>14</v>
      </c>
      <c r="B25" s="431"/>
      <c r="C25" s="431"/>
      <c r="D25" s="431"/>
      <c r="E25" s="408">
        <f>SUM(E24)</f>
        <v>195</v>
      </c>
      <c r="F25" s="404">
        <f>F24</f>
        <v>136</v>
      </c>
      <c r="G25" s="177">
        <f>IF(F25&gt;0,(F25*100/(E25-J25)),0)</f>
        <v>71.204188481675388</v>
      </c>
      <c r="H25" s="176">
        <f>H24</f>
        <v>55</v>
      </c>
      <c r="I25" s="178">
        <f>IF(H25&gt;0,(H25*100/(E25-J25)),0)</f>
        <v>28.795811518324609</v>
      </c>
      <c r="J25" s="287">
        <f>J24</f>
        <v>4</v>
      </c>
      <c r="K25" s="180">
        <f>IF(J25&gt;0,(J25*100/E25),0)</f>
        <v>2.0512820512820511</v>
      </c>
      <c r="L25" s="175">
        <f>L24</f>
        <v>470</v>
      </c>
      <c r="M25" s="176">
        <f>M24</f>
        <v>123</v>
      </c>
      <c r="N25" s="177">
        <f>IF(M25&gt;0,(M25*100/(L25-S25)),0)</f>
        <v>27.272727272727273</v>
      </c>
      <c r="O25" s="176">
        <f>O24</f>
        <v>145</v>
      </c>
      <c r="P25" s="176">
        <f>P24</f>
        <v>183</v>
      </c>
      <c r="Q25" s="176">
        <f>Q24</f>
        <v>328</v>
      </c>
      <c r="R25" s="178">
        <f>IF(Q25&gt;0,(Q25*100/(L25-S25)),0)</f>
        <v>72.727272727272734</v>
      </c>
      <c r="S25" s="179">
        <f>S24</f>
        <v>19</v>
      </c>
      <c r="T25" s="181">
        <f>IF(S25&gt;0,(S25*100/L25),0)</f>
        <v>4.042553191489362</v>
      </c>
      <c r="U25" s="182" t="s">
        <v>106</v>
      </c>
      <c r="V25" s="161"/>
      <c r="W25" s="173"/>
      <c r="X25" s="173"/>
      <c r="Y25" s="222"/>
      <c r="Z25" s="222"/>
    </row>
    <row r="26" spans="1:27">
      <c r="A26" s="75"/>
      <c r="B26" s="96"/>
      <c r="C26" s="350"/>
      <c r="D26" s="402"/>
      <c r="E26" s="400"/>
      <c r="F26" s="364"/>
      <c r="G26" s="328"/>
      <c r="H26" s="329"/>
      <c r="I26" s="329"/>
      <c r="J26" s="329"/>
      <c r="K26" s="328"/>
      <c r="L26" s="327"/>
      <c r="M26" s="327"/>
      <c r="N26" s="328"/>
      <c r="O26" s="329"/>
      <c r="P26" s="330"/>
      <c r="Q26" s="330"/>
      <c r="R26" s="329"/>
      <c r="S26" s="329"/>
      <c r="T26" s="328"/>
      <c r="U26" s="75"/>
      <c r="V26" s="163"/>
      <c r="W26" s="91"/>
      <c r="X26" s="91"/>
      <c r="Y26" s="91"/>
      <c r="Z26" s="91"/>
    </row>
    <row r="27" spans="1:27" ht="15.75" thickBot="1">
      <c r="A27" s="198"/>
      <c r="B27" s="332"/>
      <c r="C27" s="98"/>
      <c r="D27" s="403"/>
      <c r="E27" s="401"/>
      <c r="F27" s="405"/>
      <c r="G27" s="334"/>
      <c r="H27" s="333"/>
      <c r="I27" s="334"/>
      <c r="J27" s="333"/>
      <c r="K27" s="334"/>
      <c r="L27" s="333"/>
      <c r="M27" s="333"/>
      <c r="N27" s="334"/>
      <c r="O27" s="333"/>
      <c r="P27" s="333"/>
      <c r="Q27" s="333"/>
      <c r="R27" s="334"/>
      <c r="S27" s="333"/>
      <c r="T27" s="334"/>
      <c r="U27" s="130"/>
      <c r="V27" s="163"/>
      <c r="W27" s="91"/>
      <c r="X27" s="91"/>
      <c r="Y27" s="91"/>
      <c r="Z27" s="91"/>
    </row>
    <row r="28" spans="1:27" s="1" customFormat="1" ht="18.75">
      <c r="A28" s="522" t="s">
        <v>38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270"/>
      <c r="V28" s="164"/>
      <c r="W28" s="171"/>
      <c r="X28" s="171"/>
      <c r="Y28" s="73"/>
      <c r="Z28" s="73"/>
    </row>
    <row r="29" spans="1:27" s="1" customFormat="1" ht="19.5" thickBot="1">
      <c r="A29" s="434" t="s">
        <v>39</v>
      </c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201"/>
      <c r="V29" s="164"/>
      <c r="W29" s="171"/>
      <c r="X29" s="171"/>
      <c r="Y29" s="73"/>
      <c r="Z29" s="73"/>
    </row>
    <row r="30" spans="1:27" s="437" customFormat="1" ht="15.75" thickBot="1">
      <c r="A30" s="429"/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29"/>
      <c r="Z30" s="429"/>
    </row>
    <row r="31" spans="1:27" ht="15.75" thickBot="1">
      <c r="A31" s="427" t="s">
        <v>0</v>
      </c>
      <c r="B31" s="427"/>
      <c r="C31" s="474" t="s">
        <v>25</v>
      </c>
      <c r="D31" s="475"/>
      <c r="E31" s="546" t="s">
        <v>1</v>
      </c>
      <c r="F31" s="446"/>
      <c r="G31" s="446"/>
      <c r="H31" s="446"/>
      <c r="I31" s="446"/>
      <c r="J31" s="446"/>
      <c r="K31" s="447"/>
      <c r="L31" s="445" t="s">
        <v>2</v>
      </c>
      <c r="M31" s="446"/>
      <c r="N31" s="446"/>
      <c r="O31" s="446"/>
      <c r="P31" s="446"/>
      <c r="Q31" s="446"/>
      <c r="R31" s="446"/>
      <c r="S31" s="446"/>
      <c r="T31" s="448"/>
      <c r="U31" s="129" t="s">
        <v>34</v>
      </c>
      <c r="V31" s="162"/>
      <c r="W31" s="117"/>
      <c r="X31" s="117"/>
      <c r="Y31" s="91"/>
      <c r="Z31" s="91"/>
    </row>
    <row r="32" spans="1:27" ht="15.75" thickBot="1">
      <c r="A32" s="449" t="s">
        <v>3</v>
      </c>
      <c r="B32" s="449" t="s">
        <v>4</v>
      </c>
      <c r="C32" s="476"/>
      <c r="D32" s="477"/>
      <c r="E32" s="547" t="s">
        <v>5</v>
      </c>
      <c r="F32" s="553" t="s">
        <v>6</v>
      </c>
      <c r="G32" s="452"/>
      <c r="H32" s="453" t="s">
        <v>7</v>
      </c>
      <c r="I32" s="453"/>
      <c r="J32" s="454" t="s">
        <v>8</v>
      </c>
      <c r="K32" s="455"/>
      <c r="L32" s="456" t="s">
        <v>5</v>
      </c>
      <c r="M32" s="458" t="s">
        <v>6</v>
      </c>
      <c r="N32" s="459"/>
      <c r="O32" s="453" t="s">
        <v>7</v>
      </c>
      <c r="P32" s="453"/>
      <c r="Q32" s="453"/>
      <c r="R32" s="453"/>
      <c r="S32" s="460" t="s">
        <v>8</v>
      </c>
      <c r="T32" s="461"/>
      <c r="U32" s="120"/>
      <c r="V32" s="162"/>
      <c r="W32" s="117"/>
      <c r="X32" s="117"/>
      <c r="Y32" s="117"/>
      <c r="Z32" s="117"/>
      <c r="AA32" s="117"/>
    </row>
    <row r="33" spans="1:27">
      <c r="A33" s="449"/>
      <c r="B33" s="449"/>
      <c r="C33" s="476"/>
      <c r="D33" s="477"/>
      <c r="E33" s="548"/>
      <c r="F33" s="551" t="s">
        <v>9</v>
      </c>
      <c r="G33" s="464" t="s">
        <v>10</v>
      </c>
      <c r="H33" s="462" t="s">
        <v>9</v>
      </c>
      <c r="I33" s="466" t="s">
        <v>10</v>
      </c>
      <c r="J33" s="468" t="s">
        <v>5</v>
      </c>
      <c r="K33" s="470" t="s">
        <v>10</v>
      </c>
      <c r="L33" s="456"/>
      <c r="M33" s="462" t="s">
        <v>9</v>
      </c>
      <c r="N33" s="464" t="s">
        <v>10</v>
      </c>
      <c r="O33" s="427" t="s">
        <v>9</v>
      </c>
      <c r="P33" s="427"/>
      <c r="Q33" s="427"/>
      <c r="R33" s="466" t="s">
        <v>10</v>
      </c>
      <c r="S33" s="468" t="s">
        <v>5</v>
      </c>
      <c r="T33" s="472" t="s">
        <v>10</v>
      </c>
      <c r="U33" s="146"/>
      <c r="V33" s="162"/>
      <c r="W33" s="117"/>
      <c r="X33" s="117"/>
      <c r="Y33" s="117"/>
      <c r="Z33" s="117"/>
      <c r="AA33" s="117"/>
    </row>
    <row r="34" spans="1:27" ht="15.75" thickBot="1">
      <c r="A34" s="449"/>
      <c r="B34" s="449"/>
      <c r="C34" s="478"/>
      <c r="D34" s="479"/>
      <c r="E34" s="549"/>
      <c r="F34" s="552"/>
      <c r="G34" s="465"/>
      <c r="H34" s="463"/>
      <c r="I34" s="467"/>
      <c r="J34" s="469"/>
      <c r="K34" s="471"/>
      <c r="L34" s="457"/>
      <c r="M34" s="463"/>
      <c r="N34" s="465"/>
      <c r="O34" s="4" t="s">
        <v>11</v>
      </c>
      <c r="P34" s="5" t="s">
        <v>12</v>
      </c>
      <c r="Q34" s="5" t="s">
        <v>13</v>
      </c>
      <c r="R34" s="467"/>
      <c r="S34" s="469"/>
      <c r="T34" s="550"/>
      <c r="U34" s="89"/>
      <c r="V34" s="162"/>
      <c r="W34" s="117"/>
      <c r="X34" s="117"/>
      <c r="Y34" s="117"/>
      <c r="Z34" s="117"/>
      <c r="AA34" s="117"/>
    </row>
    <row r="35" spans="1:27" ht="15.75" thickBot="1">
      <c r="A35" s="427"/>
      <c r="B35" s="427"/>
      <c r="C35" s="427"/>
      <c r="D35" s="427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9"/>
      <c r="U35" s="215"/>
      <c r="V35" s="162"/>
      <c r="W35" s="117"/>
      <c r="X35" s="117"/>
      <c r="Y35" s="117"/>
      <c r="Z35" s="117"/>
      <c r="AA35" s="117"/>
    </row>
    <row r="36" spans="1:27">
      <c r="A36" s="57">
        <v>42917</v>
      </c>
      <c r="B36" s="57">
        <v>43100</v>
      </c>
      <c r="C36" s="349"/>
      <c r="D36" s="392" t="s">
        <v>15</v>
      </c>
      <c r="E36" s="397">
        <v>60</v>
      </c>
      <c r="F36" s="410">
        <v>29</v>
      </c>
      <c r="G36" s="36">
        <f t="shared" ref="G36:G37" si="8">IF(F36&gt;0,(F36*100/(E36-J36)),0)</f>
        <v>54.716981132075475</v>
      </c>
      <c r="H36" s="14">
        <v>24</v>
      </c>
      <c r="I36" s="37">
        <f t="shared" ref="I36:I37" si="9">IF(H36&gt;0,(H36*100/(E36-J36)),0)</f>
        <v>45.283018867924525</v>
      </c>
      <c r="J36" s="53">
        <v>7</v>
      </c>
      <c r="K36" s="38">
        <f t="shared" ref="K36:K37" si="10">IF(J36&gt;0,(J36*100/(E36)),0)</f>
        <v>11.666666666666666</v>
      </c>
      <c r="L36" s="13">
        <v>96</v>
      </c>
      <c r="M36" s="14">
        <v>31</v>
      </c>
      <c r="N36" s="36">
        <f t="shared" ref="N36:N37" si="11">IF(M36&gt;0,(M36*100/(L36-S36)),0)</f>
        <v>32.978723404255319</v>
      </c>
      <c r="O36" s="14">
        <v>37</v>
      </c>
      <c r="P36" s="14">
        <v>26</v>
      </c>
      <c r="Q36" s="14">
        <v>63</v>
      </c>
      <c r="R36" s="37">
        <f t="shared" ref="R36:R37" si="12">IF(Q36&gt;0,(Q36*100/(L36-S36)),0)</f>
        <v>67.021276595744681</v>
      </c>
      <c r="S36" s="56">
        <v>2</v>
      </c>
      <c r="T36" s="71">
        <f t="shared" ref="T36:T37" si="13">IF(S36&gt;0,(S36*100/(L36)),0)</f>
        <v>2.0833333333333335</v>
      </c>
      <c r="U36" s="125"/>
      <c r="V36" s="163"/>
      <c r="W36" s="91"/>
      <c r="X36" s="91"/>
      <c r="Y36" s="117"/>
      <c r="Z36" s="117"/>
      <c r="AA36" s="117"/>
    </row>
    <row r="37" spans="1:27">
      <c r="A37" s="18"/>
      <c r="B37" s="18"/>
      <c r="C37" s="349"/>
      <c r="D37" s="392" t="s">
        <v>40</v>
      </c>
      <c r="E37" s="411">
        <v>1</v>
      </c>
      <c r="F37" s="410">
        <v>1</v>
      </c>
      <c r="G37" s="36">
        <f t="shared" si="8"/>
        <v>100</v>
      </c>
      <c r="H37" s="14">
        <v>0</v>
      </c>
      <c r="I37" s="37">
        <f t="shared" si="9"/>
        <v>0</v>
      </c>
      <c r="J37" s="53">
        <v>0</v>
      </c>
      <c r="K37" s="38">
        <f t="shared" si="10"/>
        <v>0</v>
      </c>
      <c r="L37" s="13">
        <v>2</v>
      </c>
      <c r="M37" s="14">
        <v>1</v>
      </c>
      <c r="N37" s="36">
        <f t="shared" si="11"/>
        <v>50</v>
      </c>
      <c r="O37" s="14">
        <v>1</v>
      </c>
      <c r="P37" s="14">
        <v>0</v>
      </c>
      <c r="Q37" s="14">
        <v>1</v>
      </c>
      <c r="R37" s="37">
        <f t="shared" si="12"/>
        <v>50</v>
      </c>
      <c r="S37" s="56">
        <v>0</v>
      </c>
      <c r="T37" s="71">
        <f t="shared" si="13"/>
        <v>0</v>
      </c>
      <c r="U37" s="127"/>
      <c r="V37" s="163"/>
      <c r="W37" s="91"/>
      <c r="X37" s="91"/>
      <c r="Y37" s="117"/>
      <c r="Z37" s="117"/>
      <c r="AA37" s="117"/>
    </row>
    <row r="38" spans="1:27" s="44" customFormat="1">
      <c r="A38" s="430" t="s">
        <v>13</v>
      </c>
      <c r="B38" s="430"/>
      <c r="C38" s="430"/>
      <c r="D38" s="430"/>
      <c r="E38" s="412">
        <f t="shared" ref="E38:T38" si="14">SUM(E36:E37)</f>
        <v>61</v>
      </c>
      <c r="F38" s="366">
        <f t="shared" si="14"/>
        <v>30</v>
      </c>
      <c r="G38" s="41">
        <f t="shared" si="14"/>
        <v>154.71698113207549</v>
      </c>
      <c r="H38" s="40">
        <f t="shared" si="14"/>
        <v>24</v>
      </c>
      <c r="I38" s="41">
        <f t="shared" si="14"/>
        <v>45.283018867924525</v>
      </c>
      <c r="J38" s="40">
        <f t="shared" si="14"/>
        <v>7</v>
      </c>
      <c r="K38" s="42">
        <f t="shared" si="14"/>
        <v>11.666666666666666</v>
      </c>
      <c r="L38" s="39">
        <f t="shared" si="14"/>
        <v>98</v>
      </c>
      <c r="M38" s="40">
        <f t="shared" si="14"/>
        <v>32</v>
      </c>
      <c r="N38" s="41">
        <f t="shared" si="14"/>
        <v>82.978723404255319</v>
      </c>
      <c r="O38" s="40">
        <f t="shared" si="14"/>
        <v>38</v>
      </c>
      <c r="P38" s="40">
        <f t="shared" si="14"/>
        <v>26</v>
      </c>
      <c r="Q38" s="40">
        <f t="shared" si="14"/>
        <v>64</v>
      </c>
      <c r="R38" s="41">
        <f t="shared" si="14"/>
        <v>117.02127659574468</v>
      </c>
      <c r="S38" s="40">
        <f t="shared" si="14"/>
        <v>2</v>
      </c>
      <c r="T38" s="72">
        <f t="shared" si="14"/>
        <v>2.0833333333333335</v>
      </c>
      <c r="U38" s="134"/>
      <c r="V38" s="160"/>
      <c r="W38" s="172"/>
      <c r="X38" s="172"/>
      <c r="Y38" s="174"/>
      <c r="Z38" s="174"/>
      <c r="AA38" s="174"/>
    </row>
    <row r="39" spans="1:27" s="50" customFormat="1">
      <c r="A39" s="431" t="s">
        <v>14</v>
      </c>
      <c r="B39" s="431"/>
      <c r="C39" s="431"/>
      <c r="D39" s="431"/>
      <c r="E39" s="408">
        <f>SUM(E38)</f>
        <v>61</v>
      </c>
      <c r="F39" s="404">
        <f>F38</f>
        <v>30</v>
      </c>
      <c r="G39" s="177">
        <f>IF(F39&gt;0,(F39*100/(E39-J39)),0)</f>
        <v>55.555555555555557</v>
      </c>
      <c r="H39" s="176">
        <f>H38</f>
        <v>24</v>
      </c>
      <c r="I39" s="178">
        <f>IF(H39&gt;0,(H39*100/(E39-J39)),0)</f>
        <v>44.444444444444443</v>
      </c>
      <c r="J39" s="179">
        <f>J38</f>
        <v>7</v>
      </c>
      <c r="K39" s="180">
        <f>IF(J39&gt;0,(J39*100/E39),0)</f>
        <v>11.475409836065573</v>
      </c>
      <c r="L39" s="175">
        <f>L38</f>
        <v>98</v>
      </c>
      <c r="M39" s="176">
        <f>M38</f>
        <v>32</v>
      </c>
      <c r="N39" s="177">
        <f>IF(M39&gt;0,(M39*100/(L39-S39)),0)</f>
        <v>33.333333333333336</v>
      </c>
      <c r="O39" s="176">
        <f>O38</f>
        <v>38</v>
      </c>
      <c r="P39" s="176">
        <f>P38</f>
        <v>26</v>
      </c>
      <c r="Q39" s="176">
        <f>Q38</f>
        <v>64</v>
      </c>
      <c r="R39" s="178">
        <f>IF(Q39&gt;0,(Q39*100/(L39-S39)),0)</f>
        <v>66.666666666666671</v>
      </c>
      <c r="S39" s="179">
        <f>S38</f>
        <v>2</v>
      </c>
      <c r="T39" s="181">
        <f>IF(S39&gt;0,(S39*100/L39),0)</f>
        <v>2.0408163265306123</v>
      </c>
      <c r="U39" s="182" t="s">
        <v>106</v>
      </c>
      <c r="V39" s="161"/>
      <c r="W39" s="173"/>
      <c r="X39" s="173"/>
      <c r="Y39" s="173"/>
      <c r="Z39" s="173"/>
      <c r="AA39" s="173"/>
    </row>
    <row r="40" spans="1:27">
      <c r="A40" s="75"/>
      <c r="B40" s="75"/>
      <c r="C40" s="351"/>
      <c r="D40" s="409"/>
      <c r="E40" s="413"/>
      <c r="F40" s="368"/>
      <c r="G40" s="315"/>
      <c r="H40" s="75"/>
      <c r="I40" s="315"/>
      <c r="J40" s="75"/>
      <c r="K40" s="315"/>
      <c r="L40" s="316"/>
      <c r="M40" s="75"/>
      <c r="N40" s="315"/>
      <c r="O40" s="75"/>
      <c r="P40" s="316"/>
      <c r="Q40" s="316"/>
      <c r="R40" s="315"/>
      <c r="S40" s="75"/>
      <c r="T40" s="315"/>
      <c r="U40" s="75"/>
      <c r="V40" s="162"/>
      <c r="W40" s="117"/>
      <c r="X40" s="117"/>
      <c r="Y40" s="117"/>
      <c r="Z40" s="117"/>
      <c r="AA40" s="117"/>
    </row>
    <row r="41" spans="1:27" ht="15.75" thickBot="1">
      <c r="A41" s="75"/>
      <c r="B41" s="75"/>
      <c r="C41" s="351"/>
      <c r="D41" s="409"/>
      <c r="E41" s="384"/>
      <c r="F41" s="368"/>
      <c r="G41" s="315"/>
      <c r="H41" s="75"/>
      <c r="I41" s="315"/>
      <c r="J41" s="75"/>
      <c r="K41" s="315"/>
      <c r="L41" s="316"/>
      <c r="M41" s="75"/>
      <c r="N41" s="315"/>
      <c r="O41" s="75"/>
      <c r="P41" s="316"/>
      <c r="Q41" s="316"/>
      <c r="R41" s="315"/>
      <c r="S41" s="75"/>
      <c r="T41" s="315"/>
      <c r="U41" s="75"/>
      <c r="V41" s="162"/>
      <c r="W41" s="117"/>
      <c r="X41" s="117"/>
      <c r="Y41" s="117"/>
      <c r="Z41" s="117"/>
      <c r="AA41" s="117"/>
    </row>
    <row r="42" spans="1:27" s="1" customFormat="1" ht="18.75">
      <c r="A42" s="432" t="s">
        <v>41</v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200"/>
      <c r="V42" s="164"/>
      <c r="W42" s="171"/>
      <c r="X42" s="171"/>
      <c r="Y42" s="73"/>
      <c r="Z42" s="73"/>
      <c r="AA42" s="171"/>
    </row>
    <row r="43" spans="1:27" s="1" customFormat="1" ht="19.5" thickBot="1">
      <c r="A43" s="434" t="s">
        <v>42</v>
      </c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201"/>
      <c r="V43" s="164"/>
      <c r="W43" s="171"/>
      <c r="X43" s="171"/>
      <c r="Y43" s="73"/>
      <c r="Z43" s="73"/>
      <c r="AA43" s="73"/>
    </row>
    <row r="44" spans="1:27" s="437" customFormat="1" ht="15.75" thickBot="1">
      <c r="A44" s="429"/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29"/>
      <c r="Z44" s="429"/>
      <c r="AA44" s="429"/>
    </row>
    <row r="45" spans="1:27" ht="15.75" thickBot="1">
      <c r="A45" s="427" t="s">
        <v>0</v>
      </c>
      <c r="B45" s="427"/>
      <c r="C45" s="474" t="s">
        <v>25</v>
      </c>
      <c r="D45" s="475"/>
      <c r="E45" s="546" t="s">
        <v>1</v>
      </c>
      <c r="F45" s="446"/>
      <c r="G45" s="446"/>
      <c r="H45" s="446"/>
      <c r="I45" s="446"/>
      <c r="J45" s="446"/>
      <c r="K45" s="447"/>
      <c r="L45" s="445" t="s">
        <v>2</v>
      </c>
      <c r="M45" s="446"/>
      <c r="N45" s="446"/>
      <c r="O45" s="446"/>
      <c r="P45" s="446"/>
      <c r="Q45" s="446"/>
      <c r="R45" s="446"/>
      <c r="S45" s="446"/>
      <c r="T45" s="448"/>
      <c r="U45" s="123" t="s">
        <v>34</v>
      </c>
      <c r="V45" s="162"/>
      <c r="W45" s="117"/>
      <c r="X45" s="117"/>
      <c r="Y45" s="117"/>
      <c r="Z45" s="117"/>
      <c r="AA45" s="91"/>
    </row>
    <row r="46" spans="1:27" ht="15.75" thickBot="1">
      <c r="A46" s="449" t="s">
        <v>3</v>
      </c>
      <c r="B46" s="449" t="s">
        <v>4</v>
      </c>
      <c r="C46" s="476"/>
      <c r="D46" s="477"/>
      <c r="E46" s="547" t="s">
        <v>5</v>
      </c>
      <c r="F46" s="553" t="s">
        <v>6</v>
      </c>
      <c r="G46" s="452"/>
      <c r="H46" s="453" t="s">
        <v>7</v>
      </c>
      <c r="I46" s="453"/>
      <c r="J46" s="454" t="s">
        <v>8</v>
      </c>
      <c r="K46" s="455"/>
      <c r="L46" s="456" t="s">
        <v>5</v>
      </c>
      <c r="M46" s="458" t="s">
        <v>6</v>
      </c>
      <c r="N46" s="459"/>
      <c r="O46" s="453" t="s">
        <v>7</v>
      </c>
      <c r="P46" s="453"/>
      <c r="Q46" s="453"/>
      <c r="R46" s="453"/>
      <c r="S46" s="460" t="s">
        <v>8</v>
      </c>
      <c r="T46" s="461"/>
      <c r="U46" s="120"/>
      <c r="V46" s="162"/>
      <c r="W46" s="117"/>
      <c r="X46" s="117"/>
      <c r="Y46" s="117"/>
      <c r="Z46" s="117"/>
      <c r="AA46" s="91"/>
    </row>
    <row r="47" spans="1:27">
      <c r="A47" s="449"/>
      <c r="B47" s="449"/>
      <c r="C47" s="476"/>
      <c r="D47" s="477"/>
      <c r="E47" s="548"/>
      <c r="F47" s="551" t="s">
        <v>9</v>
      </c>
      <c r="G47" s="464" t="s">
        <v>10</v>
      </c>
      <c r="H47" s="462" t="s">
        <v>9</v>
      </c>
      <c r="I47" s="466" t="s">
        <v>10</v>
      </c>
      <c r="J47" s="468" t="s">
        <v>5</v>
      </c>
      <c r="K47" s="470" t="s">
        <v>10</v>
      </c>
      <c r="L47" s="456"/>
      <c r="M47" s="462" t="s">
        <v>9</v>
      </c>
      <c r="N47" s="464" t="s">
        <v>10</v>
      </c>
      <c r="O47" s="427" t="s">
        <v>9</v>
      </c>
      <c r="P47" s="427"/>
      <c r="Q47" s="427"/>
      <c r="R47" s="466" t="s">
        <v>10</v>
      </c>
      <c r="S47" s="468" t="s">
        <v>5</v>
      </c>
      <c r="T47" s="472" t="s">
        <v>10</v>
      </c>
      <c r="U47" s="146"/>
      <c r="V47" s="162"/>
      <c r="W47" s="117"/>
      <c r="X47" s="117"/>
      <c r="Y47" s="117"/>
      <c r="Z47" s="117"/>
      <c r="AA47" s="91"/>
    </row>
    <row r="48" spans="1:27" ht="15.75" thickBot="1">
      <c r="A48" s="449"/>
      <c r="B48" s="449"/>
      <c r="C48" s="478"/>
      <c r="D48" s="479"/>
      <c r="E48" s="549"/>
      <c r="F48" s="552"/>
      <c r="G48" s="465"/>
      <c r="H48" s="463"/>
      <c r="I48" s="467"/>
      <c r="J48" s="469"/>
      <c r="K48" s="471"/>
      <c r="L48" s="457"/>
      <c r="M48" s="463"/>
      <c r="N48" s="465"/>
      <c r="O48" s="4" t="s">
        <v>11</v>
      </c>
      <c r="P48" s="5" t="s">
        <v>12</v>
      </c>
      <c r="Q48" s="5" t="s">
        <v>13</v>
      </c>
      <c r="R48" s="467"/>
      <c r="S48" s="469"/>
      <c r="T48" s="473"/>
      <c r="U48" s="89"/>
      <c r="V48" s="162"/>
      <c r="W48" s="117"/>
      <c r="X48" s="117"/>
      <c r="Y48" s="117"/>
      <c r="Z48" s="117"/>
      <c r="AA48" s="91"/>
    </row>
    <row r="49" spans="1:27" ht="15.75" thickBot="1">
      <c r="A49" s="427"/>
      <c r="B49" s="427"/>
      <c r="C49" s="427"/>
      <c r="D49" s="427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9"/>
      <c r="U49" s="151"/>
      <c r="V49" s="162"/>
      <c r="W49" s="117"/>
      <c r="X49" s="117"/>
      <c r="Y49" s="117"/>
      <c r="Z49" s="117"/>
      <c r="AA49" s="91"/>
    </row>
    <row r="50" spans="1:27" s="12" customFormat="1" ht="14.25" customHeight="1" thickBot="1">
      <c r="A50" s="57">
        <v>42917</v>
      </c>
      <c r="B50" s="57">
        <v>43100</v>
      </c>
      <c r="C50" s="348"/>
      <c r="D50" s="377" t="s">
        <v>15</v>
      </c>
      <c r="E50" s="414">
        <v>47</v>
      </c>
      <c r="F50" s="8">
        <v>29</v>
      </c>
      <c r="G50" s="33">
        <f>IF(F50&gt;0,(F50*100/(E50-J50)),0)</f>
        <v>65.909090909090907</v>
      </c>
      <c r="H50" s="8">
        <v>15</v>
      </c>
      <c r="I50" s="34">
        <f>IF(H50&gt;0,(H50*100/(E50-J50)),0)</f>
        <v>34.090909090909093</v>
      </c>
      <c r="J50" s="52">
        <v>3</v>
      </c>
      <c r="K50" s="35">
        <f>IF(J50&gt;0,(J50*100/(E50)),0)</f>
        <v>6.3829787234042552</v>
      </c>
      <c r="L50" s="7">
        <v>94</v>
      </c>
      <c r="M50" s="8">
        <v>25</v>
      </c>
      <c r="N50" s="33">
        <f>IF(M50&gt;0,(M50*100/(L50-S50)),0)</f>
        <v>28.40909090909091</v>
      </c>
      <c r="O50" s="8">
        <v>35</v>
      </c>
      <c r="P50" s="8">
        <v>28</v>
      </c>
      <c r="Q50" s="8">
        <v>63</v>
      </c>
      <c r="R50" s="34">
        <f>IF(Q50&gt;0,(Q50*100/(L50-S50)),0)</f>
        <v>71.590909090909093</v>
      </c>
      <c r="S50" s="58">
        <v>6</v>
      </c>
      <c r="T50" s="87">
        <f>IF(S50&gt;0,(S50*100/(L50)),0)</f>
        <v>6.3829787234042552</v>
      </c>
      <c r="U50" s="125"/>
      <c r="V50" s="165"/>
      <c r="W50" s="166"/>
      <c r="X50" s="166"/>
      <c r="Y50" s="166"/>
      <c r="Z50" s="166"/>
      <c r="AA50" s="223"/>
    </row>
    <row r="51" spans="1:27" s="44" customFormat="1">
      <c r="A51" s="430" t="s">
        <v>13</v>
      </c>
      <c r="B51" s="430"/>
      <c r="C51" s="430"/>
      <c r="D51" s="430"/>
      <c r="E51" s="407">
        <f t="shared" ref="E51:T51" si="15">SUM(E50:E50)</f>
        <v>47</v>
      </c>
      <c r="F51" s="366">
        <f t="shared" si="15"/>
        <v>29</v>
      </c>
      <c r="G51" s="41">
        <f t="shared" si="15"/>
        <v>65.909090909090907</v>
      </c>
      <c r="H51" s="40">
        <f t="shared" si="15"/>
        <v>15</v>
      </c>
      <c r="I51" s="41">
        <f t="shared" si="15"/>
        <v>34.090909090909093</v>
      </c>
      <c r="J51" s="63">
        <f t="shared" si="15"/>
        <v>3</v>
      </c>
      <c r="K51" s="42">
        <f t="shared" si="15"/>
        <v>6.3829787234042552</v>
      </c>
      <c r="L51" s="39">
        <f t="shared" si="15"/>
        <v>94</v>
      </c>
      <c r="M51" s="40">
        <f t="shared" si="15"/>
        <v>25</v>
      </c>
      <c r="N51" s="41">
        <f t="shared" si="15"/>
        <v>28.40909090909091</v>
      </c>
      <c r="O51" s="40">
        <f t="shared" si="15"/>
        <v>35</v>
      </c>
      <c r="P51" s="40">
        <f t="shared" si="15"/>
        <v>28</v>
      </c>
      <c r="Q51" s="40">
        <f t="shared" si="15"/>
        <v>63</v>
      </c>
      <c r="R51" s="41">
        <f t="shared" si="15"/>
        <v>71.590909090909093</v>
      </c>
      <c r="S51" s="40">
        <f t="shared" si="15"/>
        <v>6</v>
      </c>
      <c r="T51" s="72">
        <f t="shared" si="15"/>
        <v>6.3829787234042552</v>
      </c>
      <c r="U51" s="134"/>
      <c r="V51" s="160"/>
      <c r="W51" s="172"/>
      <c r="X51" s="172"/>
      <c r="Y51" s="174"/>
      <c r="Z51" s="174"/>
      <c r="AA51" s="172"/>
    </row>
    <row r="52" spans="1:27" s="50" customFormat="1" ht="15.75" thickBot="1">
      <c r="A52" s="431" t="s">
        <v>14</v>
      </c>
      <c r="B52" s="431"/>
      <c r="C52" s="431"/>
      <c r="D52" s="431"/>
      <c r="E52" s="416">
        <f>SUM(E51)</f>
        <v>47</v>
      </c>
      <c r="F52" s="404">
        <f>F51</f>
        <v>29</v>
      </c>
      <c r="G52" s="177">
        <f>IF(F52&gt;0,(F52*100/(E52-J52)),0)</f>
        <v>65.909090909090907</v>
      </c>
      <c r="H52" s="176">
        <f>H51</f>
        <v>15</v>
      </c>
      <c r="I52" s="178">
        <f>IF(H52&gt;0,(H52*100/(E52-J52)),0)</f>
        <v>34.090909090909093</v>
      </c>
      <c r="J52" s="179">
        <f>J51</f>
        <v>3</v>
      </c>
      <c r="K52" s="180">
        <f>IF(J52&gt;0,(J52*100/E52),0)</f>
        <v>6.3829787234042552</v>
      </c>
      <c r="L52" s="175">
        <f>L51</f>
        <v>94</v>
      </c>
      <c r="M52" s="176">
        <f>M51</f>
        <v>25</v>
      </c>
      <c r="N52" s="177">
        <f>IF(M52&gt;0,(M52*100/(L52-S52)),0)</f>
        <v>28.40909090909091</v>
      </c>
      <c r="O52" s="176">
        <f>O51</f>
        <v>35</v>
      </c>
      <c r="P52" s="176">
        <f>P51</f>
        <v>28</v>
      </c>
      <c r="Q52" s="176">
        <f>Q51</f>
        <v>63</v>
      </c>
      <c r="R52" s="178">
        <f>IF(Q52&gt;0,(Q52*100/(L52-S52)),0)</f>
        <v>71.590909090909093</v>
      </c>
      <c r="S52" s="179">
        <f>S51</f>
        <v>6</v>
      </c>
      <c r="T52" s="181">
        <f>IF(S52&gt;0,(S52*100/L52),0)</f>
        <v>6.3829787234042552</v>
      </c>
      <c r="U52" s="182" t="s">
        <v>106</v>
      </c>
      <c r="V52" s="161"/>
      <c r="W52" s="173"/>
      <c r="X52" s="173"/>
      <c r="Y52" s="173"/>
      <c r="Z52" s="173"/>
      <c r="AA52" s="222"/>
    </row>
    <row r="53" spans="1:27">
      <c r="A53" s="183"/>
      <c r="B53" s="75"/>
      <c r="C53" s="351"/>
      <c r="D53" s="124"/>
      <c r="E53" s="415"/>
      <c r="F53" s="75"/>
      <c r="G53" s="315"/>
      <c r="H53" s="75"/>
      <c r="I53" s="315"/>
      <c r="J53" s="75"/>
      <c r="K53" s="315"/>
      <c r="L53" s="316"/>
      <c r="M53" s="75"/>
      <c r="N53" s="315"/>
      <c r="O53" s="75"/>
      <c r="P53" s="316"/>
      <c r="Q53" s="316"/>
      <c r="R53" s="315"/>
      <c r="S53" s="75"/>
      <c r="T53" s="315"/>
      <c r="U53" s="75"/>
      <c r="V53" s="162"/>
      <c r="W53" s="117"/>
      <c r="X53" s="117"/>
      <c r="Y53" s="117"/>
      <c r="Z53" s="117"/>
      <c r="AA53" s="91"/>
    </row>
    <row r="54" spans="1:27" ht="15.75" thickBot="1">
      <c r="A54" s="187"/>
      <c r="B54" s="75"/>
      <c r="C54" s="351"/>
      <c r="D54" s="124"/>
      <c r="E54" s="368"/>
      <c r="F54" s="75"/>
      <c r="G54" s="315"/>
      <c r="H54" s="75"/>
      <c r="I54" s="315"/>
      <c r="J54" s="75"/>
      <c r="K54" s="315"/>
      <c r="L54" s="316"/>
      <c r="M54" s="75"/>
      <c r="N54" s="315"/>
      <c r="O54" s="75"/>
      <c r="P54" s="316"/>
      <c r="Q54" s="316"/>
      <c r="R54" s="315"/>
      <c r="S54" s="75"/>
      <c r="T54" s="315"/>
      <c r="U54" s="75"/>
      <c r="V54" s="162"/>
      <c r="W54" s="117"/>
      <c r="X54" s="117"/>
      <c r="Y54" s="117"/>
      <c r="Z54" s="117"/>
      <c r="AA54" s="91"/>
    </row>
    <row r="55" spans="1:27" s="1" customFormat="1" ht="18.75">
      <c r="A55" s="522" t="s">
        <v>43</v>
      </c>
      <c r="B55" s="433"/>
      <c r="C55" s="433"/>
      <c r="D55" s="433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200"/>
      <c r="V55" s="164"/>
      <c r="W55" s="171"/>
      <c r="X55" s="171"/>
      <c r="Y55" s="171"/>
      <c r="Z55" s="171"/>
      <c r="AA55" s="73"/>
    </row>
    <row r="56" spans="1:27" s="1" customFormat="1" ht="19.5" thickBot="1">
      <c r="A56" s="434" t="s">
        <v>44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201"/>
      <c r="V56" s="164"/>
      <c r="W56" s="171"/>
      <c r="X56" s="171"/>
      <c r="Y56" s="73"/>
      <c r="Z56" s="73"/>
      <c r="AA56" s="73"/>
    </row>
    <row r="57" spans="1:27" s="437" customFormat="1" ht="15.75" thickBot="1">
      <c r="A57" s="429"/>
      <c r="B57" s="436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29"/>
      <c r="Z57" s="429"/>
      <c r="AA57" s="429"/>
    </row>
    <row r="58" spans="1:27" ht="15.75" thickBot="1">
      <c r="A58" s="427" t="s">
        <v>0</v>
      </c>
      <c r="B58" s="427"/>
      <c r="C58" s="474" t="s">
        <v>25</v>
      </c>
      <c r="D58" s="475"/>
      <c r="E58" s="445" t="s">
        <v>1</v>
      </c>
      <c r="F58" s="446"/>
      <c r="G58" s="446"/>
      <c r="H58" s="446"/>
      <c r="I58" s="446"/>
      <c r="J58" s="446"/>
      <c r="K58" s="447"/>
      <c r="L58" s="445" t="s">
        <v>2</v>
      </c>
      <c r="M58" s="446"/>
      <c r="N58" s="446"/>
      <c r="O58" s="446"/>
      <c r="P58" s="446"/>
      <c r="Q58" s="446"/>
      <c r="R58" s="446"/>
      <c r="S58" s="446"/>
      <c r="T58" s="448"/>
      <c r="U58" s="94" t="s">
        <v>34</v>
      </c>
      <c r="V58" s="162"/>
      <c r="W58" s="117"/>
      <c r="X58" s="117"/>
      <c r="Y58" s="91"/>
      <c r="Z58" s="91"/>
    </row>
    <row r="59" spans="1:27" ht="15.75" thickBot="1">
      <c r="A59" s="449" t="s">
        <v>3</v>
      </c>
      <c r="B59" s="449" t="s">
        <v>4</v>
      </c>
      <c r="C59" s="476"/>
      <c r="D59" s="477"/>
      <c r="E59" s="450" t="s">
        <v>5</v>
      </c>
      <c r="F59" s="452" t="s">
        <v>6</v>
      </c>
      <c r="G59" s="452"/>
      <c r="H59" s="453" t="s">
        <v>7</v>
      </c>
      <c r="I59" s="453"/>
      <c r="J59" s="454" t="s">
        <v>8</v>
      </c>
      <c r="K59" s="455"/>
      <c r="L59" s="456" t="s">
        <v>5</v>
      </c>
      <c r="M59" s="458" t="s">
        <v>6</v>
      </c>
      <c r="N59" s="459"/>
      <c r="O59" s="453" t="s">
        <v>7</v>
      </c>
      <c r="P59" s="453"/>
      <c r="Q59" s="453"/>
      <c r="R59" s="453"/>
      <c r="S59" s="460" t="s">
        <v>8</v>
      </c>
      <c r="T59" s="461"/>
      <c r="U59" s="95"/>
      <c r="V59" s="162"/>
      <c r="W59" s="117"/>
      <c r="X59" s="117"/>
      <c r="Y59" s="117"/>
      <c r="Z59" s="117"/>
    </row>
    <row r="60" spans="1:27">
      <c r="A60" s="449"/>
      <c r="B60" s="449"/>
      <c r="C60" s="476"/>
      <c r="D60" s="477"/>
      <c r="E60" s="450"/>
      <c r="F60" s="462" t="s">
        <v>9</v>
      </c>
      <c r="G60" s="464" t="s">
        <v>10</v>
      </c>
      <c r="H60" s="462" t="s">
        <v>9</v>
      </c>
      <c r="I60" s="466" t="s">
        <v>10</v>
      </c>
      <c r="J60" s="468" t="s">
        <v>5</v>
      </c>
      <c r="K60" s="470" t="s">
        <v>10</v>
      </c>
      <c r="L60" s="456"/>
      <c r="M60" s="462" t="s">
        <v>9</v>
      </c>
      <c r="N60" s="464" t="s">
        <v>10</v>
      </c>
      <c r="O60" s="427" t="s">
        <v>9</v>
      </c>
      <c r="P60" s="427"/>
      <c r="Q60" s="427"/>
      <c r="R60" s="466" t="s">
        <v>10</v>
      </c>
      <c r="S60" s="468" t="s">
        <v>5</v>
      </c>
      <c r="T60" s="472" t="s">
        <v>10</v>
      </c>
      <c r="U60" s="146"/>
      <c r="V60" s="162"/>
      <c r="W60" s="117"/>
      <c r="X60" s="117"/>
      <c r="Y60" s="117"/>
      <c r="Z60" s="117"/>
    </row>
    <row r="61" spans="1:27" ht="15.75" thickBot="1">
      <c r="A61" s="449"/>
      <c r="B61" s="449"/>
      <c r="C61" s="478"/>
      <c r="D61" s="479"/>
      <c r="E61" s="451"/>
      <c r="F61" s="463"/>
      <c r="G61" s="465"/>
      <c r="H61" s="463"/>
      <c r="I61" s="467"/>
      <c r="J61" s="469"/>
      <c r="K61" s="471"/>
      <c r="L61" s="457"/>
      <c r="M61" s="463"/>
      <c r="N61" s="465"/>
      <c r="O61" s="4" t="s">
        <v>11</v>
      </c>
      <c r="P61" s="5" t="s">
        <v>12</v>
      </c>
      <c r="Q61" s="5" t="s">
        <v>13</v>
      </c>
      <c r="R61" s="467"/>
      <c r="S61" s="469"/>
      <c r="T61" s="473"/>
      <c r="U61" s="89"/>
      <c r="V61" s="162"/>
      <c r="W61" s="117"/>
      <c r="X61" s="117"/>
      <c r="Y61" s="117"/>
      <c r="Z61" s="117"/>
    </row>
    <row r="62" spans="1:27">
      <c r="A62" s="427"/>
      <c r="B62" s="427"/>
      <c r="C62" s="427"/>
      <c r="D62" s="427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9"/>
      <c r="U62" s="151"/>
      <c r="V62" s="162"/>
      <c r="W62" s="117"/>
      <c r="X62" s="117"/>
      <c r="Y62" s="117"/>
      <c r="Z62" s="117"/>
    </row>
    <row r="63" spans="1:27">
      <c r="A63" s="57">
        <v>42917</v>
      </c>
      <c r="B63" s="57">
        <v>43100</v>
      </c>
      <c r="C63" s="349"/>
      <c r="D63" s="377" t="s">
        <v>15</v>
      </c>
      <c r="E63" s="365">
        <v>36</v>
      </c>
      <c r="F63" s="14">
        <v>17</v>
      </c>
      <c r="G63" s="36">
        <f t="shared" ref="G63" si="16">IF(F63&gt;0,(F63*100/(E63-J63)),0)</f>
        <v>50</v>
      </c>
      <c r="H63" s="14">
        <v>17</v>
      </c>
      <c r="I63" s="37">
        <f t="shared" ref="I63" si="17">IF(H63&gt;0,(H63*100/(E63-J63)),0)</f>
        <v>50</v>
      </c>
      <c r="J63" s="53">
        <v>2</v>
      </c>
      <c r="K63" s="38">
        <f t="shared" ref="K63" si="18">IF(J63&gt;0,(J63*100/(E63)),0)</f>
        <v>5.5555555555555554</v>
      </c>
      <c r="L63" s="13">
        <v>125</v>
      </c>
      <c r="M63" s="14">
        <v>44</v>
      </c>
      <c r="N63" s="36">
        <f t="shared" ref="N63" si="19">IF(M63&gt;0,(M63*100/(L63-S63)),0)</f>
        <v>36.065573770491802</v>
      </c>
      <c r="O63" s="14">
        <v>34</v>
      </c>
      <c r="P63" s="14">
        <v>44</v>
      </c>
      <c r="Q63" s="14">
        <v>78</v>
      </c>
      <c r="R63" s="37">
        <f t="shared" ref="R63" si="20">IF(Q63&gt;0,(Q63*100/(L63-S63)),0)</f>
        <v>63.934426229508198</v>
      </c>
      <c r="S63" s="56">
        <v>3</v>
      </c>
      <c r="T63" s="71">
        <f t="shared" ref="T63" si="21">IF(S63&gt;0,(S63*100/(L63)),0)</f>
        <v>2.4</v>
      </c>
      <c r="U63" s="125"/>
      <c r="V63" s="163"/>
      <c r="W63" s="91"/>
      <c r="X63" s="91"/>
      <c r="Y63" s="117"/>
      <c r="Z63" s="117"/>
    </row>
    <row r="64" spans="1:27" s="44" customFormat="1">
      <c r="A64" s="430" t="s">
        <v>13</v>
      </c>
      <c r="B64" s="430"/>
      <c r="C64" s="430"/>
      <c r="D64" s="430"/>
      <c r="E64" s="366">
        <f t="shared" ref="E64:T64" si="22">SUM(E63:E63)</f>
        <v>36</v>
      </c>
      <c r="F64" s="40">
        <f t="shared" si="22"/>
        <v>17</v>
      </c>
      <c r="G64" s="41">
        <f t="shared" si="22"/>
        <v>50</v>
      </c>
      <c r="H64" s="40">
        <f t="shared" si="22"/>
        <v>17</v>
      </c>
      <c r="I64" s="41">
        <f t="shared" si="22"/>
        <v>50</v>
      </c>
      <c r="J64" s="40">
        <f t="shared" si="22"/>
        <v>2</v>
      </c>
      <c r="K64" s="42">
        <f t="shared" si="22"/>
        <v>5.5555555555555554</v>
      </c>
      <c r="L64" s="39">
        <f t="shared" si="22"/>
        <v>125</v>
      </c>
      <c r="M64" s="40">
        <f t="shared" si="22"/>
        <v>44</v>
      </c>
      <c r="N64" s="41">
        <f t="shared" si="22"/>
        <v>36.065573770491802</v>
      </c>
      <c r="O64" s="40">
        <f t="shared" si="22"/>
        <v>34</v>
      </c>
      <c r="P64" s="40">
        <f t="shared" si="22"/>
        <v>44</v>
      </c>
      <c r="Q64" s="40">
        <f t="shared" si="22"/>
        <v>78</v>
      </c>
      <c r="R64" s="41">
        <f t="shared" si="22"/>
        <v>63.934426229508198</v>
      </c>
      <c r="S64" s="40">
        <f t="shared" si="22"/>
        <v>3</v>
      </c>
      <c r="T64" s="72">
        <f t="shared" si="22"/>
        <v>2.4</v>
      </c>
      <c r="U64" s="134"/>
      <c r="V64" s="160"/>
      <c r="W64" s="172"/>
      <c r="X64" s="172"/>
      <c r="Y64" s="174"/>
      <c r="Z64" s="174"/>
    </row>
    <row r="65" spans="1:26" s="50" customFormat="1" ht="15.75" thickBot="1">
      <c r="A65" s="431" t="s">
        <v>14</v>
      </c>
      <c r="B65" s="431"/>
      <c r="C65" s="431"/>
      <c r="D65" s="431"/>
      <c r="E65" s="367">
        <f>SUM(E64)</f>
        <v>36</v>
      </c>
      <c r="F65" s="176">
        <f>F64</f>
        <v>17</v>
      </c>
      <c r="G65" s="177">
        <f>IF(F65&gt;0,(F65*100/(E65-J65)),0)</f>
        <v>50</v>
      </c>
      <c r="H65" s="176">
        <f>H64</f>
        <v>17</v>
      </c>
      <c r="I65" s="178">
        <f>IF(H65&gt;0,(H65*100/(E65-J65)),0)</f>
        <v>50</v>
      </c>
      <c r="J65" s="179">
        <f>J64</f>
        <v>2</v>
      </c>
      <c r="K65" s="180">
        <f>IF(J65&gt;0,(J65*100/E65),0)</f>
        <v>5.5555555555555554</v>
      </c>
      <c r="L65" s="175">
        <f>L64</f>
        <v>125</v>
      </c>
      <c r="M65" s="176">
        <f>M64</f>
        <v>44</v>
      </c>
      <c r="N65" s="177">
        <f>IF(M65&gt;0,(M65*100/(L65-S65)),0)</f>
        <v>36.065573770491802</v>
      </c>
      <c r="O65" s="176">
        <f>O64</f>
        <v>34</v>
      </c>
      <c r="P65" s="176">
        <f>P64</f>
        <v>44</v>
      </c>
      <c r="Q65" s="176">
        <f>Q64</f>
        <v>78</v>
      </c>
      <c r="R65" s="178">
        <f>IF(Q65&gt;0,(Q65*100/(L65-S65)),0)</f>
        <v>63.934426229508198</v>
      </c>
      <c r="S65" s="179">
        <f>S64</f>
        <v>3</v>
      </c>
      <c r="T65" s="181">
        <f>IF(S65&gt;0,(S65*100/L65),0)</f>
        <v>2.4</v>
      </c>
      <c r="U65" s="182" t="s">
        <v>106</v>
      </c>
      <c r="V65" s="161"/>
      <c r="W65" s="173"/>
      <c r="X65" s="173"/>
      <c r="Y65" s="222"/>
      <c r="Z65" s="173"/>
    </row>
    <row r="66" spans="1:26">
      <c r="A66" s="183"/>
      <c r="B66" s="75"/>
      <c r="C66" s="351"/>
      <c r="D66" s="124"/>
      <c r="E66" s="368"/>
      <c r="F66" s="75"/>
      <c r="G66" s="315"/>
      <c r="H66" s="75"/>
      <c r="I66" s="315"/>
      <c r="J66" s="75"/>
      <c r="K66" s="315"/>
      <c r="L66" s="316"/>
      <c r="M66" s="75"/>
      <c r="N66" s="315"/>
      <c r="O66" s="75"/>
      <c r="P66" s="316"/>
      <c r="Q66" s="316"/>
      <c r="R66" s="315"/>
      <c r="S66" s="75"/>
      <c r="T66" s="315"/>
      <c r="U66" s="75"/>
      <c r="V66" s="162"/>
      <c r="W66" s="117"/>
      <c r="X66" s="117"/>
      <c r="Y66" s="91"/>
      <c r="Z66" s="117"/>
    </row>
    <row r="67" spans="1:26" ht="15.75" thickBot="1">
      <c r="A67" s="187"/>
      <c r="B67" s="75"/>
      <c r="C67" s="351"/>
      <c r="D67" s="124"/>
      <c r="E67" s="368"/>
      <c r="F67" s="75"/>
      <c r="G67" s="315"/>
      <c r="H67" s="75"/>
      <c r="I67" s="315"/>
      <c r="J67" s="75"/>
      <c r="K67" s="315"/>
      <c r="L67" s="316"/>
      <c r="M67" s="75"/>
      <c r="N67" s="315"/>
      <c r="O67" s="75"/>
      <c r="P67" s="316"/>
      <c r="Q67" s="316"/>
      <c r="R67" s="315"/>
      <c r="S67" s="75"/>
      <c r="T67" s="315"/>
      <c r="U67" s="75"/>
      <c r="V67" s="162"/>
      <c r="W67" s="117"/>
      <c r="X67" s="117"/>
      <c r="Y67" s="91"/>
      <c r="Z67" s="117"/>
    </row>
    <row r="68" spans="1:26" s="1" customFormat="1" ht="18.75">
      <c r="A68" s="432" t="s">
        <v>45</v>
      </c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200"/>
      <c r="V68" s="164"/>
      <c r="W68" s="171"/>
      <c r="X68" s="171"/>
      <c r="Y68" s="73"/>
      <c r="Z68" s="171"/>
    </row>
    <row r="69" spans="1:26" s="1" customFormat="1" ht="19.5" thickBot="1">
      <c r="A69" s="434" t="s">
        <v>32</v>
      </c>
      <c r="B69" s="435"/>
      <c r="C69" s="435"/>
      <c r="D69" s="435"/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435"/>
      <c r="Q69" s="435"/>
      <c r="R69" s="435"/>
      <c r="S69" s="435"/>
      <c r="T69" s="435"/>
      <c r="U69" s="201"/>
      <c r="V69" s="164"/>
      <c r="W69" s="171"/>
      <c r="X69" s="171"/>
      <c r="Y69" s="73"/>
      <c r="Z69" s="171"/>
    </row>
    <row r="70" spans="1:26" s="437" customFormat="1" ht="15.75" thickBot="1">
      <c r="A70" s="429"/>
      <c r="B70" s="436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29"/>
    </row>
    <row r="71" spans="1:26" ht="15.75" thickBot="1">
      <c r="A71" s="427" t="s">
        <v>0</v>
      </c>
      <c r="B71" s="427"/>
      <c r="C71" s="474" t="s">
        <v>25</v>
      </c>
      <c r="D71" s="475"/>
      <c r="E71" s="445" t="s">
        <v>1</v>
      </c>
      <c r="F71" s="446"/>
      <c r="G71" s="446"/>
      <c r="H71" s="446"/>
      <c r="I71" s="446"/>
      <c r="J71" s="446"/>
      <c r="K71" s="447"/>
      <c r="L71" s="445" t="s">
        <v>2</v>
      </c>
      <c r="M71" s="446"/>
      <c r="N71" s="446"/>
      <c r="O71" s="446"/>
      <c r="P71" s="446"/>
      <c r="Q71" s="446"/>
      <c r="R71" s="446"/>
      <c r="S71" s="446"/>
      <c r="T71" s="448"/>
      <c r="U71" s="94" t="s">
        <v>34</v>
      </c>
      <c r="V71" s="162"/>
      <c r="W71" s="117"/>
      <c r="X71" s="117"/>
      <c r="Y71" s="117"/>
    </row>
    <row r="72" spans="1:26" ht="15.75" thickBot="1">
      <c r="A72" s="449" t="s">
        <v>3</v>
      </c>
      <c r="B72" s="449" t="s">
        <v>4</v>
      </c>
      <c r="C72" s="476"/>
      <c r="D72" s="477"/>
      <c r="E72" s="450" t="s">
        <v>5</v>
      </c>
      <c r="F72" s="452" t="s">
        <v>6</v>
      </c>
      <c r="G72" s="452"/>
      <c r="H72" s="453" t="s">
        <v>7</v>
      </c>
      <c r="I72" s="453"/>
      <c r="J72" s="454" t="s">
        <v>8</v>
      </c>
      <c r="K72" s="455"/>
      <c r="L72" s="456" t="s">
        <v>5</v>
      </c>
      <c r="M72" s="458" t="s">
        <v>6</v>
      </c>
      <c r="N72" s="459"/>
      <c r="O72" s="453" t="s">
        <v>7</v>
      </c>
      <c r="P72" s="453"/>
      <c r="Q72" s="453"/>
      <c r="R72" s="453"/>
      <c r="S72" s="460" t="s">
        <v>8</v>
      </c>
      <c r="T72" s="461"/>
      <c r="U72" s="146"/>
      <c r="V72" s="162"/>
      <c r="W72" s="117"/>
      <c r="X72" s="117"/>
      <c r="Y72" s="117"/>
    </row>
    <row r="73" spans="1:26">
      <c r="A73" s="449"/>
      <c r="B73" s="449"/>
      <c r="C73" s="476"/>
      <c r="D73" s="477"/>
      <c r="E73" s="450"/>
      <c r="F73" s="462" t="s">
        <v>9</v>
      </c>
      <c r="G73" s="464" t="s">
        <v>10</v>
      </c>
      <c r="H73" s="462" t="s">
        <v>9</v>
      </c>
      <c r="I73" s="466" t="s">
        <v>10</v>
      </c>
      <c r="J73" s="468" t="s">
        <v>5</v>
      </c>
      <c r="K73" s="470" t="s">
        <v>10</v>
      </c>
      <c r="L73" s="456"/>
      <c r="M73" s="462" t="s">
        <v>9</v>
      </c>
      <c r="N73" s="464" t="s">
        <v>10</v>
      </c>
      <c r="O73" s="427" t="s">
        <v>9</v>
      </c>
      <c r="P73" s="427"/>
      <c r="Q73" s="427"/>
      <c r="R73" s="466" t="s">
        <v>10</v>
      </c>
      <c r="S73" s="468" t="s">
        <v>5</v>
      </c>
      <c r="T73" s="472" t="s">
        <v>10</v>
      </c>
      <c r="U73" s="146"/>
      <c r="V73" s="162"/>
      <c r="W73" s="117"/>
      <c r="X73" s="117"/>
      <c r="Y73" s="117"/>
    </row>
    <row r="74" spans="1:26" ht="15.75" thickBot="1">
      <c r="A74" s="449"/>
      <c r="B74" s="449"/>
      <c r="C74" s="478"/>
      <c r="D74" s="479"/>
      <c r="E74" s="451"/>
      <c r="F74" s="463"/>
      <c r="G74" s="465"/>
      <c r="H74" s="463"/>
      <c r="I74" s="467"/>
      <c r="J74" s="469"/>
      <c r="K74" s="471"/>
      <c r="L74" s="457"/>
      <c r="M74" s="463"/>
      <c r="N74" s="465"/>
      <c r="O74" s="4" t="s">
        <v>11</v>
      </c>
      <c r="P74" s="5" t="s">
        <v>12</v>
      </c>
      <c r="Q74" s="5" t="s">
        <v>13</v>
      </c>
      <c r="R74" s="467"/>
      <c r="S74" s="469"/>
      <c r="T74" s="473"/>
      <c r="U74" s="89"/>
      <c r="V74" s="162"/>
      <c r="W74" s="117"/>
      <c r="X74" s="117"/>
      <c r="Y74" s="117"/>
    </row>
    <row r="75" spans="1:26" ht="15.75" thickBot="1">
      <c r="A75" s="427"/>
      <c r="B75" s="427"/>
      <c r="C75" s="427"/>
      <c r="D75" s="427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9"/>
      <c r="U75" s="151"/>
      <c r="V75" s="162"/>
      <c r="W75" s="117"/>
      <c r="X75" s="117"/>
      <c r="Y75" s="117"/>
    </row>
    <row r="76" spans="1:26" s="12" customFormat="1" ht="14.25" customHeight="1">
      <c r="A76" s="57">
        <v>42917</v>
      </c>
      <c r="B76" s="57">
        <v>43100</v>
      </c>
      <c r="C76" s="348"/>
      <c r="D76" s="377" t="s">
        <v>16</v>
      </c>
      <c r="E76" s="361">
        <v>2</v>
      </c>
      <c r="F76" s="8">
        <v>1</v>
      </c>
      <c r="G76" s="33">
        <f>IF(F76&gt;0,(F76*100/(E76-J76)),0)</f>
        <v>100</v>
      </c>
      <c r="H76" s="8">
        <v>0</v>
      </c>
      <c r="I76" s="34">
        <f>IF(H76&gt;0,(H76*100/(E76-J76)),0)</f>
        <v>0</v>
      </c>
      <c r="J76" s="52">
        <v>1</v>
      </c>
      <c r="K76" s="35">
        <f>IF(J76&gt;0,(J76*100/(E76)),0)</f>
        <v>50</v>
      </c>
      <c r="L76" s="7">
        <v>1</v>
      </c>
      <c r="M76" s="8">
        <v>1</v>
      </c>
      <c r="N76" s="33">
        <f>IF(M76&gt;0,(M76*100/(L76-S76)),0)</f>
        <v>100</v>
      </c>
      <c r="O76" s="8">
        <v>0</v>
      </c>
      <c r="P76" s="8">
        <v>0</v>
      </c>
      <c r="Q76" s="8">
        <v>0</v>
      </c>
      <c r="R76" s="34">
        <f>IF(Q76&gt;0,(Q76*100/(L76-S76)),0)</f>
        <v>0</v>
      </c>
      <c r="S76" s="58">
        <v>0</v>
      </c>
      <c r="T76" s="87">
        <f>IF(S76&gt;0,(S76*100/(L76)),0)</f>
        <v>0</v>
      </c>
      <c r="U76" s="125"/>
      <c r="V76" s="165"/>
      <c r="W76" s="166"/>
      <c r="X76" s="166"/>
      <c r="Y76" s="166"/>
    </row>
    <row r="77" spans="1:26" s="12" customFormat="1" ht="14.25" customHeight="1">
      <c r="A77" s="6"/>
      <c r="B77" s="6"/>
      <c r="C77" s="348"/>
      <c r="D77" s="377" t="s">
        <v>17</v>
      </c>
      <c r="E77" s="365">
        <v>0</v>
      </c>
      <c r="F77" s="14">
        <v>0</v>
      </c>
      <c r="G77" s="36">
        <f t="shared" ref="G77:G85" si="23">IF(F77&gt;0,(F77*100/(E77-J77)),0)</f>
        <v>0</v>
      </c>
      <c r="H77" s="14">
        <v>0</v>
      </c>
      <c r="I77" s="37">
        <f t="shared" ref="I77:I85" si="24">IF(H77&gt;0,(H77*100/(E77-J77)),0)</f>
        <v>0</v>
      </c>
      <c r="J77" s="53">
        <v>0</v>
      </c>
      <c r="K77" s="38">
        <f t="shared" ref="K77:K85" si="25">IF(J77&gt;0,(J77*100/(E77)),0)</f>
        <v>0</v>
      </c>
      <c r="L77" s="13">
        <v>0</v>
      </c>
      <c r="M77" s="14">
        <v>0</v>
      </c>
      <c r="N77" s="36">
        <f t="shared" ref="N77:N85" si="26">IF(M77&gt;0,(M77*100/(L77-S77)),0)</f>
        <v>0</v>
      </c>
      <c r="O77" s="14">
        <v>0</v>
      </c>
      <c r="P77" s="14">
        <v>0</v>
      </c>
      <c r="Q77" s="14">
        <v>0</v>
      </c>
      <c r="R77" s="37">
        <f t="shared" ref="R77:R85" si="27">IF(Q77&gt;0,(Q77*100/(L77-S77)),0)</f>
        <v>0</v>
      </c>
      <c r="S77" s="56">
        <v>0</v>
      </c>
      <c r="T77" s="71">
        <f t="shared" ref="T77:T85" si="28">IF(S77&gt;0,(S77*100/(L77)),0)</f>
        <v>0</v>
      </c>
      <c r="U77" s="126"/>
      <c r="V77" s="165"/>
      <c r="W77" s="166"/>
      <c r="X77" s="166"/>
      <c r="Y77" s="166"/>
    </row>
    <row r="78" spans="1:26" s="12" customFormat="1" ht="14.25" customHeight="1">
      <c r="A78" s="6"/>
      <c r="B78" s="6"/>
      <c r="C78" s="348"/>
      <c r="D78" s="377" t="s">
        <v>18</v>
      </c>
      <c r="E78" s="365">
        <v>1</v>
      </c>
      <c r="F78" s="14">
        <v>1</v>
      </c>
      <c r="G78" s="36">
        <f t="shared" si="23"/>
        <v>100</v>
      </c>
      <c r="H78" s="14">
        <v>0</v>
      </c>
      <c r="I78" s="37">
        <f t="shared" si="24"/>
        <v>0</v>
      </c>
      <c r="J78" s="53">
        <v>0</v>
      </c>
      <c r="K78" s="38">
        <f t="shared" si="25"/>
        <v>0</v>
      </c>
      <c r="L78" s="13">
        <v>1</v>
      </c>
      <c r="M78" s="14">
        <v>0</v>
      </c>
      <c r="N78" s="36">
        <f t="shared" si="26"/>
        <v>0</v>
      </c>
      <c r="O78" s="14">
        <v>1</v>
      </c>
      <c r="P78" s="14">
        <v>0</v>
      </c>
      <c r="Q78" s="14">
        <v>1</v>
      </c>
      <c r="R78" s="37">
        <f t="shared" si="27"/>
        <v>100</v>
      </c>
      <c r="S78" s="56">
        <v>0</v>
      </c>
      <c r="T78" s="71">
        <f t="shared" si="28"/>
        <v>0</v>
      </c>
      <c r="U78" s="126"/>
      <c r="V78" s="165"/>
      <c r="W78" s="166"/>
      <c r="X78" s="166"/>
      <c r="Y78" s="166"/>
    </row>
    <row r="79" spans="1:26">
      <c r="A79" s="18"/>
      <c r="B79" s="18"/>
      <c r="C79" s="349"/>
      <c r="D79" s="377" t="s">
        <v>19</v>
      </c>
      <c r="E79" s="365">
        <v>24</v>
      </c>
      <c r="F79" s="14">
        <v>18</v>
      </c>
      <c r="G79" s="36">
        <f t="shared" si="23"/>
        <v>78.260869565217391</v>
      </c>
      <c r="H79" s="14">
        <v>5</v>
      </c>
      <c r="I79" s="37">
        <f t="shared" si="24"/>
        <v>21.739130434782609</v>
      </c>
      <c r="J79" s="53">
        <v>1</v>
      </c>
      <c r="K79" s="38">
        <f t="shared" si="25"/>
        <v>4.166666666666667</v>
      </c>
      <c r="L79" s="13">
        <v>31</v>
      </c>
      <c r="M79" s="14">
        <v>17</v>
      </c>
      <c r="N79" s="36">
        <f t="shared" si="26"/>
        <v>56.666666666666664</v>
      </c>
      <c r="O79" s="14">
        <v>12</v>
      </c>
      <c r="P79" s="14">
        <v>1</v>
      </c>
      <c r="Q79" s="14">
        <v>13</v>
      </c>
      <c r="R79" s="37">
        <f t="shared" si="27"/>
        <v>43.333333333333336</v>
      </c>
      <c r="S79" s="56">
        <v>1</v>
      </c>
      <c r="T79" s="71">
        <f t="shared" si="28"/>
        <v>3.225806451612903</v>
      </c>
      <c r="U79" s="127"/>
      <c r="V79" s="163"/>
      <c r="W79" s="91"/>
      <c r="X79" s="91"/>
      <c r="Y79" s="117"/>
    </row>
    <row r="80" spans="1:26">
      <c r="A80" s="18"/>
      <c r="B80" s="18"/>
      <c r="C80" s="349"/>
      <c r="D80" s="377" t="s">
        <v>15</v>
      </c>
      <c r="E80" s="365">
        <v>122</v>
      </c>
      <c r="F80" s="14">
        <v>65</v>
      </c>
      <c r="G80" s="36">
        <f t="shared" si="23"/>
        <v>55.084745762711862</v>
      </c>
      <c r="H80" s="14">
        <v>53</v>
      </c>
      <c r="I80" s="37">
        <f t="shared" si="24"/>
        <v>44.915254237288138</v>
      </c>
      <c r="J80" s="53">
        <v>4</v>
      </c>
      <c r="K80" s="38">
        <f t="shared" si="25"/>
        <v>3.278688524590164</v>
      </c>
      <c r="L80" s="13">
        <v>158</v>
      </c>
      <c r="M80" s="14">
        <v>66</v>
      </c>
      <c r="N80" s="36">
        <f t="shared" si="26"/>
        <v>43.421052631578945</v>
      </c>
      <c r="O80" s="14">
        <v>21</v>
      </c>
      <c r="P80" s="14">
        <v>65</v>
      </c>
      <c r="Q80" s="14">
        <v>86</v>
      </c>
      <c r="R80" s="37">
        <f t="shared" si="27"/>
        <v>56.578947368421055</v>
      </c>
      <c r="S80" s="56">
        <v>6</v>
      </c>
      <c r="T80" s="71">
        <f t="shared" si="28"/>
        <v>3.7974683544303796</v>
      </c>
      <c r="U80" s="127"/>
      <c r="V80" s="163"/>
      <c r="W80" s="91"/>
      <c r="X80" s="91"/>
      <c r="Y80" s="117"/>
    </row>
    <row r="81" spans="1:27">
      <c r="A81" s="18"/>
      <c r="B81" s="18"/>
      <c r="C81" s="349"/>
      <c r="D81" s="377" t="s">
        <v>20</v>
      </c>
      <c r="E81" s="365">
        <v>0</v>
      </c>
      <c r="F81" s="14">
        <v>0</v>
      </c>
      <c r="G81" s="36">
        <f t="shared" si="23"/>
        <v>0</v>
      </c>
      <c r="H81" s="14">
        <v>0</v>
      </c>
      <c r="I81" s="37">
        <f t="shared" si="24"/>
        <v>0</v>
      </c>
      <c r="J81" s="53">
        <v>0</v>
      </c>
      <c r="K81" s="38">
        <f t="shared" si="25"/>
        <v>0</v>
      </c>
      <c r="L81" s="13">
        <v>0</v>
      </c>
      <c r="M81" s="14">
        <v>0</v>
      </c>
      <c r="N81" s="36">
        <f t="shared" si="26"/>
        <v>0</v>
      </c>
      <c r="O81" s="14">
        <v>0</v>
      </c>
      <c r="P81" s="14">
        <v>0</v>
      </c>
      <c r="Q81" s="14">
        <v>0</v>
      </c>
      <c r="R81" s="37">
        <f t="shared" si="27"/>
        <v>0</v>
      </c>
      <c r="S81" s="56">
        <v>0</v>
      </c>
      <c r="T81" s="71">
        <f t="shared" si="28"/>
        <v>0</v>
      </c>
      <c r="U81" s="127"/>
      <c r="V81" s="163"/>
      <c r="W81" s="91"/>
      <c r="X81" s="91"/>
      <c r="Y81" s="117"/>
    </row>
    <row r="82" spans="1:27">
      <c r="A82" s="18"/>
      <c r="B82" s="18"/>
      <c r="C82" s="349"/>
      <c r="D82" s="377" t="s">
        <v>21</v>
      </c>
      <c r="E82" s="365">
        <v>0</v>
      </c>
      <c r="F82" s="14">
        <v>0</v>
      </c>
      <c r="G82" s="36">
        <f t="shared" si="23"/>
        <v>0</v>
      </c>
      <c r="H82" s="14">
        <v>0</v>
      </c>
      <c r="I82" s="37">
        <f t="shared" si="24"/>
        <v>0</v>
      </c>
      <c r="J82" s="53">
        <v>0</v>
      </c>
      <c r="K82" s="38">
        <f t="shared" si="25"/>
        <v>0</v>
      </c>
      <c r="L82" s="13">
        <v>16</v>
      </c>
      <c r="M82" s="14">
        <v>11</v>
      </c>
      <c r="N82" s="36">
        <f t="shared" si="26"/>
        <v>68.75</v>
      </c>
      <c r="O82" s="14">
        <v>3</v>
      </c>
      <c r="P82" s="14">
        <v>2</v>
      </c>
      <c r="Q82" s="14">
        <v>5</v>
      </c>
      <c r="R82" s="37">
        <f t="shared" si="27"/>
        <v>31.25</v>
      </c>
      <c r="S82" s="56">
        <v>0</v>
      </c>
      <c r="T82" s="71">
        <f t="shared" si="28"/>
        <v>0</v>
      </c>
      <c r="U82" s="127"/>
      <c r="V82" s="163"/>
      <c r="W82" s="91"/>
      <c r="X82" s="91"/>
      <c r="Y82" s="117"/>
    </row>
    <row r="83" spans="1:27">
      <c r="A83" s="18"/>
      <c r="B83" s="18"/>
      <c r="C83" s="349"/>
      <c r="D83" s="377" t="s">
        <v>22</v>
      </c>
      <c r="E83" s="365">
        <v>76</v>
      </c>
      <c r="F83" s="14">
        <v>49</v>
      </c>
      <c r="G83" s="36">
        <f t="shared" si="23"/>
        <v>67.123287671232873</v>
      </c>
      <c r="H83" s="14">
        <v>24</v>
      </c>
      <c r="I83" s="37">
        <f t="shared" si="24"/>
        <v>32.876712328767127</v>
      </c>
      <c r="J83" s="53">
        <v>3</v>
      </c>
      <c r="K83" s="38">
        <f t="shared" si="25"/>
        <v>3.9473684210526314</v>
      </c>
      <c r="L83" s="13">
        <v>84</v>
      </c>
      <c r="M83" s="14">
        <v>45</v>
      </c>
      <c r="N83" s="36">
        <f t="shared" si="26"/>
        <v>57.692307692307693</v>
      </c>
      <c r="O83" s="14">
        <v>21</v>
      </c>
      <c r="P83" s="14">
        <v>12</v>
      </c>
      <c r="Q83" s="14">
        <v>33</v>
      </c>
      <c r="R83" s="37">
        <f t="shared" si="27"/>
        <v>42.307692307692307</v>
      </c>
      <c r="S83" s="56">
        <v>6</v>
      </c>
      <c r="T83" s="71">
        <f t="shared" si="28"/>
        <v>7.1428571428571432</v>
      </c>
      <c r="U83" s="127"/>
      <c r="V83" s="163"/>
      <c r="W83" s="91"/>
      <c r="X83" s="91"/>
      <c r="Y83" s="117"/>
    </row>
    <row r="84" spans="1:27">
      <c r="A84" s="18"/>
      <c r="B84" s="18"/>
      <c r="C84" s="349"/>
      <c r="D84" s="377" t="s">
        <v>23</v>
      </c>
      <c r="E84" s="365">
        <v>0</v>
      </c>
      <c r="F84" s="14">
        <v>0</v>
      </c>
      <c r="G84" s="36">
        <f t="shared" si="23"/>
        <v>0</v>
      </c>
      <c r="H84" s="14">
        <v>0</v>
      </c>
      <c r="I84" s="37">
        <f t="shared" si="24"/>
        <v>0</v>
      </c>
      <c r="J84" s="53">
        <v>0</v>
      </c>
      <c r="K84" s="38">
        <f t="shared" si="25"/>
        <v>0</v>
      </c>
      <c r="L84" s="13">
        <v>44</v>
      </c>
      <c r="M84" s="14">
        <v>30</v>
      </c>
      <c r="N84" s="36">
        <f t="shared" si="26"/>
        <v>69.767441860465112</v>
      </c>
      <c r="O84" s="14">
        <v>9</v>
      </c>
      <c r="P84" s="14">
        <v>4</v>
      </c>
      <c r="Q84" s="14">
        <v>13</v>
      </c>
      <c r="R84" s="37">
        <f t="shared" si="27"/>
        <v>30.232558139534884</v>
      </c>
      <c r="S84" s="56">
        <v>1</v>
      </c>
      <c r="T84" s="71">
        <f t="shared" si="28"/>
        <v>2.2727272727272729</v>
      </c>
      <c r="U84" s="127"/>
      <c r="V84" s="163"/>
      <c r="W84" s="91"/>
      <c r="X84" s="91"/>
      <c r="Y84" s="117"/>
    </row>
    <row r="85" spans="1:27">
      <c r="A85" s="18"/>
      <c r="B85" s="18"/>
      <c r="C85" s="349"/>
      <c r="D85" s="377" t="s">
        <v>24</v>
      </c>
      <c r="E85" s="365">
        <v>20</v>
      </c>
      <c r="F85" s="14">
        <v>17</v>
      </c>
      <c r="G85" s="36">
        <f t="shared" si="23"/>
        <v>85</v>
      </c>
      <c r="H85" s="14">
        <v>3</v>
      </c>
      <c r="I85" s="37">
        <f t="shared" si="24"/>
        <v>15</v>
      </c>
      <c r="J85" s="53">
        <v>0</v>
      </c>
      <c r="K85" s="38">
        <f t="shared" si="25"/>
        <v>0</v>
      </c>
      <c r="L85" s="13">
        <v>18</v>
      </c>
      <c r="M85" s="14">
        <v>17</v>
      </c>
      <c r="N85" s="36">
        <f t="shared" si="26"/>
        <v>94.444444444444443</v>
      </c>
      <c r="O85" s="14">
        <v>1</v>
      </c>
      <c r="P85" s="14">
        <v>0</v>
      </c>
      <c r="Q85" s="14">
        <v>1</v>
      </c>
      <c r="R85" s="37">
        <f t="shared" si="27"/>
        <v>5.5555555555555554</v>
      </c>
      <c r="S85" s="56">
        <v>0</v>
      </c>
      <c r="T85" s="71">
        <f t="shared" si="28"/>
        <v>0</v>
      </c>
      <c r="U85" s="127"/>
      <c r="V85" s="163"/>
      <c r="W85" s="91"/>
      <c r="X85" s="91"/>
      <c r="Y85" s="117"/>
    </row>
    <row r="86" spans="1:27" s="44" customFormat="1">
      <c r="A86" s="430" t="s">
        <v>13</v>
      </c>
      <c r="B86" s="430"/>
      <c r="C86" s="430"/>
      <c r="D86" s="430"/>
      <c r="E86" s="366">
        <f t="shared" ref="E86:T86" si="29">SUM(E76:E85)</f>
        <v>245</v>
      </c>
      <c r="F86" s="40">
        <f t="shared" si="29"/>
        <v>151</v>
      </c>
      <c r="G86" s="41">
        <f t="shared" si="29"/>
        <v>485.46890299916208</v>
      </c>
      <c r="H86" s="40">
        <f t="shared" si="29"/>
        <v>85</v>
      </c>
      <c r="I86" s="41">
        <f t="shared" si="29"/>
        <v>114.53109700083787</v>
      </c>
      <c r="J86" s="40">
        <f t="shared" si="29"/>
        <v>9</v>
      </c>
      <c r="K86" s="42">
        <f t="shared" si="29"/>
        <v>61.39272361230946</v>
      </c>
      <c r="L86" s="39">
        <f t="shared" si="29"/>
        <v>353</v>
      </c>
      <c r="M86" s="40">
        <f t="shared" si="29"/>
        <v>187</v>
      </c>
      <c r="N86" s="41">
        <f t="shared" si="29"/>
        <v>490.74191329546284</v>
      </c>
      <c r="O86" s="40">
        <f t="shared" si="29"/>
        <v>68</v>
      </c>
      <c r="P86" s="40">
        <f t="shared" si="29"/>
        <v>84</v>
      </c>
      <c r="Q86" s="40">
        <f t="shared" si="29"/>
        <v>152</v>
      </c>
      <c r="R86" s="41">
        <f t="shared" si="29"/>
        <v>309.25808670453716</v>
      </c>
      <c r="S86" s="40">
        <f t="shared" si="29"/>
        <v>14</v>
      </c>
      <c r="T86" s="72">
        <f t="shared" si="29"/>
        <v>16.438859221627698</v>
      </c>
      <c r="U86" s="134"/>
      <c r="V86" s="160"/>
      <c r="W86" s="172"/>
      <c r="X86" s="172"/>
      <c r="Y86" s="174"/>
    </row>
    <row r="87" spans="1:27" s="50" customFormat="1">
      <c r="A87" s="431" t="s">
        <v>14</v>
      </c>
      <c r="B87" s="431"/>
      <c r="C87" s="431"/>
      <c r="D87" s="431"/>
      <c r="E87" s="367">
        <f>SUM(E86)</f>
        <v>245</v>
      </c>
      <c r="F87" s="176">
        <f>F86</f>
        <v>151</v>
      </c>
      <c r="G87" s="177">
        <f>IF(F87&gt;0,(F87*100/(E87-J87)),0)</f>
        <v>63.983050847457626</v>
      </c>
      <c r="H87" s="176">
        <f>H86</f>
        <v>85</v>
      </c>
      <c r="I87" s="178">
        <f>IF(H87&gt;0,(H87*100/(E87-J87)),0)</f>
        <v>36.016949152542374</v>
      </c>
      <c r="J87" s="179">
        <f>J86</f>
        <v>9</v>
      </c>
      <c r="K87" s="180">
        <f>IF(J87&gt;0,(J87*100/E87),0)</f>
        <v>3.6734693877551021</v>
      </c>
      <c r="L87" s="175">
        <f>L86</f>
        <v>353</v>
      </c>
      <c r="M87" s="176">
        <f>M86</f>
        <v>187</v>
      </c>
      <c r="N87" s="177">
        <f>IF(M87&gt;0,(M87*100/(L87-S87)),0)</f>
        <v>55.162241887905601</v>
      </c>
      <c r="O87" s="176">
        <f>O86</f>
        <v>68</v>
      </c>
      <c r="P87" s="176">
        <f>P86</f>
        <v>84</v>
      </c>
      <c r="Q87" s="176">
        <f>Q86</f>
        <v>152</v>
      </c>
      <c r="R87" s="178">
        <f>IF(Q87&gt;0,(Q87*100/(L87-S87)),0)</f>
        <v>44.837758112094399</v>
      </c>
      <c r="S87" s="179">
        <f>S86</f>
        <v>14</v>
      </c>
      <c r="T87" s="181">
        <f>IF(S87&gt;0,(S87*100/L87),0)</f>
        <v>3.9660056657223794</v>
      </c>
      <c r="U87" s="182" t="s">
        <v>106</v>
      </c>
      <c r="V87" s="161"/>
      <c r="W87" s="173"/>
      <c r="X87" s="173"/>
      <c r="Y87" s="173"/>
    </row>
    <row r="88" spans="1:27">
      <c r="A88" s="251"/>
      <c r="B88" s="75"/>
      <c r="C88" s="351"/>
      <c r="D88" s="124"/>
      <c r="E88" s="368"/>
      <c r="F88" s="75"/>
      <c r="G88" s="315"/>
      <c r="H88" s="75"/>
      <c r="I88" s="315"/>
      <c r="J88" s="75"/>
      <c r="K88" s="315"/>
      <c r="L88" s="316"/>
      <c r="M88" s="75"/>
      <c r="N88" s="315"/>
      <c r="O88" s="75"/>
      <c r="P88" s="316"/>
      <c r="Q88" s="316"/>
      <c r="R88" s="315"/>
      <c r="S88" s="75"/>
      <c r="T88" s="315"/>
      <c r="U88" s="75"/>
      <c r="V88" s="162"/>
      <c r="W88" s="117"/>
      <c r="X88" s="117"/>
      <c r="Y88" s="117"/>
    </row>
    <row r="89" spans="1:27">
      <c r="A89" s="252"/>
      <c r="B89" s="75"/>
      <c r="C89" s="351"/>
      <c r="D89" s="124"/>
      <c r="E89" s="368"/>
      <c r="F89" s="75"/>
      <c r="G89" s="315"/>
      <c r="H89" s="75"/>
      <c r="I89" s="315"/>
      <c r="J89" s="75"/>
      <c r="K89" s="315"/>
      <c r="L89" s="316"/>
      <c r="M89" s="75"/>
      <c r="N89" s="315"/>
      <c r="O89" s="75"/>
      <c r="P89" s="316"/>
      <c r="Q89" s="316"/>
      <c r="R89" s="315"/>
      <c r="S89" s="75"/>
      <c r="T89" s="315"/>
      <c r="U89" s="75"/>
      <c r="V89" s="162"/>
      <c r="W89" s="117"/>
      <c r="X89" s="117"/>
      <c r="Y89" s="117"/>
      <c r="Z89" s="117"/>
      <c r="AA89" s="117"/>
    </row>
    <row r="90" spans="1:27" s="1" customFormat="1" ht="18.75">
      <c r="A90" s="433" t="s">
        <v>46</v>
      </c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256"/>
      <c r="V90" s="164"/>
      <c r="W90" s="171"/>
      <c r="X90" s="171"/>
      <c r="Y90" s="171"/>
      <c r="Z90" s="171"/>
      <c r="AA90" s="171"/>
    </row>
    <row r="91" spans="1:27" s="1" customFormat="1" ht="18.75">
      <c r="A91" s="558" t="s">
        <v>26</v>
      </c>
      <c r="B91" s="559"/>
      <c r="C91" s="559"/>
      <c r="D91" s="559"/>
      <c r="E91" s="559"/>
      <c r="F91" s="559"/>
      <c r="G91" s="559"/>
      <c r="H91" s="559"/>
      <c r="I91" s="559"/>
      <c r="J91" s="559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255"/>
      <c r="V91" s="164"/>
      <c r="W91" s="171"/>
      <c r="X91" s="171"/>
      <c r="Y91" s="73"/>
      <c r="Z91" s="73"/>
      <c r="AA91" s="73"/>
    </row>
    <row r="92" spans="1:27" s="437" customFormat="1" ht="15.75" thickBot="1">
      <c r="A92" s="429"/>
      <c r="B92" s="436"/>
      <c r="C92" s="436"/>
      <c r="D92" s="436"/>
      <c r="E92" s="436"/>
      <c r="F92" s="436"/>
      <c r="G92" s="436"/>
      <c r="H92" s="436"/>
      <c r="I92" s="436"/>
      <c r="J92" s="436"/>
      <c r="K92" s="436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436"/>
      <c r="W92" s="436"/>
      <c r="X92" s="436"/>
      <c r="Y92" s="429"/>
      <c r="Z92" s="429"/>
      <c r="AA92" s="429"/>
    </row>
    <row r="93" spans="1:27">
      <c r="A93" s="427" t="s">
        <v>0</v>
      </c>
      <c r="B93" s="427"/>
      <c r="C93" s="474" t="s">
        <v>25</v>
      </c>
      <c r="D93" s="475"/>
      <c r="E93" s="445" t="s">
        <v>1</v>
      </c>
      <c r="F93" s="446"/>
      <c r="G93" s="446"/>
      <c r="H93" s="446"/>
      <c r="I93" s="446"/>
      <c r="J93" s="446"/>
      <c r="K93" s="447"/>
      <c r="L93" s="445" t="s">
        <v>2</v>
      </c>
      <c r="M93" s="446"/>
      <c r="N93" s="446"/>
      <c r="O93" s="446"/>
      <c r="P93" s="446"/>
      <c r="Q93" s="446"/>
      <c r="R93" s="446"/>
      <c r="S93" s="446"/>
      <c r="T93" s="448"/>
      <c r="U93" s="123" t="s">
        <v>34</v>
      </c>
      <c r="V93" s="162"/>
      <c r="W93" s="117"/>
      <c r="X93" s="117"/>
      <c r="Y93" s="117"/>
      <c r="Z93" s="117"/>
      <c r="AA93" s="117"/>
    </row>
    <row r="94" spans="1:27" ht="15.75" thickBot="1">
      <c r="A94" s="449" t="s">
        <v>3</v>
      </c>
      <c r="B94" s="449" t="s">
        <v>4</v>
      </c>
      <c r="C94" s="476"/>
      <c r="D94" s="477"/>
      <c r="E94" s="450" t="s">
        <v>5</v>
      </c>
      <c r="F94" s="452" t="s">
        <v>6</v>
      </c>
      <c r="G94" s="452"/>
      <c r="H94" s="453" t="s">
        <v>7</v>
      </c>
      <c r="I94" s="453"/>
      <c r="J94" s="454" t="s">
        <v>8</v>
      </c>
      <c r="K94" s="455"/>
      <c r="L94" s="456" t="s">
        <v>5</v>
      </c>
      <c r="M94" s="458" t="s">
        <v>6</v>
      </c>
      <c r="N94" s="459"/>
      <c r="O94" s="453" t="s">
        <v>7</v>
      </c>
      <c r="P94" s="453"/>
      <c r="Q94" s="453"/>
      <c r="R94" s="453"/>
      <c r="S94" s="460" t="s">
        <v>8</v>
      </c>
      <c r="T94" s="461"/>
      <c r="U94" s="120"/>
      <c r="V94" s="162"/>
      <c r="W94" s="117"/>
      <c r="X94" s="117"/>
      <c r="Y94" s="117"/>
      <c r="Z94" s="117"/>
      <c r="AA94" s="117"/>
    </row>
    <row r="95" spans="1:27">
      <c r="A95" s="449"/>
      <c r="B95" s="449"/>
      <c r="C95" s="476"/>
      <c r="D95" s="477"/>
      <c r="E95" s="450"/>
      <c r="F95" s="462" t="s">
        <v>9</v>
      </c>
      <c r="G95" s="464" t="s">
        <v>10</v>
      </c>
      <c r="H95" s="462" t="s">
        <v>9</v>
      </c>
      <c r="I95" s="466" t="s">
        <v>10</v>
      </c>
      <c r="J95" s="468" t="s">
        <v>5</v>
      </c>
      <c r="K95" s="470" t="s">
        <v>10</v>
      </c>
      <c r="L95" s="456"/>
      <c r="M95" s="462" t="s">
        <v>9</v>
      </c>
      <c r="N95" s="464" t="s">
        <v>10</v>
      </c>
      <c r="O95" s="427" t="s">
        <v>9</v>
      </c>
      <c r="P95" s="427"/>
      <c r="Q95" s="427"/>
      <c r="R95" s="466" t="s">
        <v>10</v>
      </c>
      <c r="S95" s="468" t="s">
        <v>5</v>
      </c>
      <c r="T95" s="472" t="s">
        <v>10</v>
      </c>
      <c r="U95" s="146"/>
      <c r="V95" s="162"/>
      <c r="W95" s="117"/>
      <c r="X95" s="117"/>
      <c r="Y95" s="117"/>
      <c r="Z95" s="117"/>
      <c r="AA95" s="117"/>
    </row>
    <row r="96" spans="1:27" ht="15.75" thickBot="1">
      <c r="A96" s="449"/>
      <c r="B96" s="449"/>
      <c r="C96" s="478"/>
      <c r="D96" s="479"/>
      <c r="E96" s="451"/>
      <c r="F96" s="463"/>
      <c r="G96" s="465"/>
      <c r="H96" s="463"/>
      <c r="I96" s="467"/>
      <c r="J96" s="469"/>
      <c r="K96" s="471"/>
      <c r="L96" s="457"/>
      <c r="M96" s="463"/>
      <c r="N96" s="465"/>
      <c r="O96" s="4" t="s">
        <v>11</v>
      </c>
      <c r="P96" s="5" t="s">
        <v>12</v>
      </c>
      <c r="Q96" s="5" t="s">
        <v>13</v>
      </c>
      <c r="R96" s="467"/>
      <c r="S96" s="469"/>
      <c r="T96" s="473"/>
      <c r="U96" s="89"/>
      <c r="V96" s="162"/>
      <c r="W96" s="117"/>
      <c r="X96" s="117"/>
      <c r="Y96" s="117"/>
      <c r="Z96" s="117"/>
      <c r="AA96" s="117"/>
    </row>
    <row r="97" spans="1:27" ht="15.75" thickBot="1">
      <c r="A97" s="427"/>
      <c r="B97" s="427"/>
      <c r="C97" s="427"/>
      <c r="D97" s="427"/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9"/>
      <c r="U97" s="151"/>
      <c r="V97" s="162"/>
      <c r="W97" s="117"/>
      <c r="X97" s="117"/>
      <c r="Y97" s="117"/>
      <c r="Z97" s="117"/>
      <c r="AA97" s="117"/>
    </row>
    <row r="98" spans="1:27" s="12" customFormat="1" ht="14.25" customHeight="1">
      <c r="A98" s="57">
        <v>42917</v>
      </c>
      <c r="B98" s="57">
        <v>43100</v>
      </c>
      <c r="C98" s="348"/>
      <c r="D98" s="377" t="s">
        <v>16</v>
      </c>
      <c r="E98" s="361">
        <v>14</v>
      </c>
      <c r="F98" s="8">
        <v>8</v>
      </c>
      <c r="G98" s="33">
        <f>IF(F98&gt;0,(F98*100/(E98-J98)),0)</f>
        <v>57.142857142857146</v>
      </c>
      <c r="H98" s="8">
        <v>6</v>
      </c>
      <c r="I98" s="34">
        <f>IF(H98&gt;0,(H98*100/(E98-J98)),0)</f>
        <v>42.857142857142854</v>
      </c>
      <c r="J98" s="52">
        <v>0</v>
      </c>
      <c r="K98" s="35">
        <f>IF(J98&gt;0,(J98*100/(E98)),0)</f>
        <v>0</v>
      </c>
      <c r="L98" s="7">
        <v>13</v>
      </c>
      <c r="M98" s="8">
        <v>7</v>
      </c>
      <c r="N98" s="33">
        <f>IF(M98&gt;0,(M98*100/(L98-S98)),0)</f>
        <v>63.636363636363633</v>
      </c>
      <c r="O98" s="8">
        <v>2</v>
      </c>
      <c r="P98" s="8">
        <v>2</v>
      </c>
      <c r="Q98" s="8">
        <v>4</v>
      </c>
      <c r="R98" s="34">
        <f>IF(Q98&gt;0,(Q98*100/(L98-S98)),0)</f>
        <v>36.363636363636367</v>
      </c>
      <c r="S98" s="58">
        <v>2</v>
      </c>
      <c r="T98" s="87">
        <f>IF(S98&gt;0,(S98*100/(L98)),0)</f>
        <v>15.384615384615385</v>
      </c>
      <c r="U98" s="125"/>
      <c r="V98" s="165"/>
      <c r="W98" s="166"/>
      <c r="X98" s="166"/>
      <c r="Y98" s="166"/>
      <c r="Z98" s="166"/>
      <c r="AA98" s="166"/>
    </row>
    <row r="99" spans="1:27" s="12" customFormat="1" ht="14.25" customHeight="1">
      <c r="A99" s="6"/>
      <c r="B99" s="6"/>
      <c r="C99" s="348"/>
      <c r="D99" s="377" t="s">
        <v>17</v>
      </c>
      <c r="E99" s="365">
        <v>10</v>
      </c>
      <c r="F99" s="14">
        <v>2</v>
      </c>
      <c r="G99" s="36">
        <f t="shared" ref="G99:G106" si="30">IF(F99&gt;0,(F99*100/(E99-J99)),0)</f>
        <v>20</v>
      </c>
      <c r="H99" s="14">
        <v>8</v>
      </c>
      <c r="I99" s="37">
        <f t="shared" ref="I99:I106" si="31">IF(H99&gt;0,(H99*100/(E99-J99)),0)</f>
        <v>80</v>
      </c>
      <c r="J99" s="53">
        <v>0</v>
      </c>
      <c r="K99" s="38">
        <f t="shared" ref="K99:K106" si="32">IF(J99&gt;0,(J99*100/(E99)),0)</f>
        <v>0</v>
      </c>
      <c r="L99" s="13">
        <v>7</v>
      </c>
      <c r="M99" s="14">
        <v>2</v>
      </c>
      <c r="N99" s="36">
        <f t="shared" ref="N99:N106" si="33">IF(M99&gt;0,(M99*100/(L99-S99)),0)</f>
        <v>33.333333333333336</v>
      </c>
      <c r="O99" s="14">
        <v>4</v>
      </c>
      <c r="P99" s="14">
        <v>0</v>
      </c>
      <c r="Q99" s="14">
        <v>4</v>
      </c>
      <c r="R99" s="37">
        <f t="shared" ref="R99:R106" si="34">IF(Q99&gt;0,(Q99*100/(L99-S99)),0)</f>
        <v>66.666666666666671</v>
      </c>
      <c r="S99" s="56">
        <v>1</v>
      </c>
      <c r="T99" s="71">
        <f t="shared" ref="T99:T106" si="35">IF(S99&gt;0,(S99*100/(L99)),0)</f>
        <v>14.285714285714286</v>
      </c>
      <c r="U99" s="126"/>
      <c r="V99" s="165"/>
      <c r="W99" s="166"/>
      <c r="X99" s="166"/>
      <c r="Y99" s="166"/>
      <c r="Z99" s="166"/>
      <c r="AA99" s="166"/>
    </row>
    <row r="100" spans="1:27" s="12" customFormat="1" ht="14.25" customHeight="1">
      <c r="A100" s="6"/>
      <c r="B100" s="6"/>
      <c r="C100" s="348"/>
      <c r="D100" s="377" t="s">
        <v>18</v>
      </c>
      <c r="E100" s="365">
        <v>3</v>
      </c>
      <c r="F100" s="14">
        <v>3</v>
      </c>
      <c r="G100" s="36">
        <f t="shared" si="30"/>
        <v>100</v>
      </c>
      <c r="H100" s="14">
        <v>0</v>
      </c>
      <c r="I100" s="37">
        <f t="shared" si="31"/>
        <v>0</v>
      </c>
      <c r="J100" s="53">
        <v>0</v>
      </c>
      <c r="K100" s="38">
        <f t="shared" si="32"/>
        <v>0</v>
      </c>
      <c r="L100" s="13">
        <v>5</v>
      </c>
      <c r="M100" s="14">
        <v>2</v>
      </c>
      <c r="N100" s="36">
        <f t="shared" si="33"/>
        <v>40</v>
      </c>
      <c r="O100" s="14">
        <v>3</v>
      </c>
      <c r="P100" s="14">
        <v>0</v>
      </c>
      <c r="Q100" s="14">
        <v>3</v>
      </c>
      <c r="R100" s="37">
        <f t="shared" si="34"/>
        <v>60</v>
      </c>
      <c r="S100" s="56">
        <v>0</v>
      </c>
      <c r="T100" s="71">
        <f t="shared" si="35"/>
        <v>0</v>
      </c>
      <c r="U100" s="126"/>
      <c r="V100" s="165"/>
      <c r="W100" s="166"/>
      <c r="X100" s="166"/>
      <c r="Y100" s="166"/>
      <c r="Z100" s="166"/>
      <c r="AA100" s="166"/>
    </row>
    <row r="101" spans="1:27">
      <c r="A101" s="18"/>
      <c r="B101" s="18"/>
      <c r="C101" s="349"/>
      <c r="D101" s="377" t="s">
        <v>19</v>
      </c>
      <c r="E101" s="365">
        <v>14</v>
      </c>
      <c r="F101" s="14">
        <v>14</v>
      </c>
      <c r="G101" s="36">
        <f t="shared" si="30"/>
        <v>100</v>
      </c>
      <c r="H101" s="14">
        <v>0</v>
      </c>
      <c r="I101" s="37">
        <f t="shared" si="31"/>
        <v>0</v>
      </c>
      <c r="J101" s="53">
        <v>0</v>
      </c>
      <c r="K101" s="38">
        <f t="shared" si="32"/>
        <v>0</v>
      </c>
      <c r="L101" s="13">
        <v>28</v>
      </c>
      <c r="M101" s="14">
        <v>14</v>
      </c>
      <c r="N101" s="36">
        <f t="shared" si="33"/>
        <v>50</v>
      </c>
      <c r="O101" s="14">
        <v>12</v>
      </c>
      <c r="P101" s="14">
        <v>2</v>
      </c>
      <c r="Q101" s="14">
        <v>14</v>
      </c>
      <c r="R101" s="37">
        <f t="shared" si="34"/>
        <v>50</v>
      </c>
      <c r="S101" s="56">
        <v>0</v>
      </c>
      <c r="T101" s="71">
        <f t="shared" si="35"/>
        <v>0</v>
      </c>
      <c r="U101" s="127"/>
      <c r="V101" s="163"/>
      <c r="W101" s="91"/>
      <c r="X101" s="91"/>
      <c r="Y101" s="117"/>
      <c r="Z101" s="117"/>
      <c r="AA101" s="117"/>
    </row>
    <row r="102" spans="1:27">
      <c r="A102" s="18"/>
      <c r="B102" s="18"/>
      <c r="C102" s="349"/>
      <c r="D102" s="377" t="s">
        <v>15</v>
      </c>
      <c r="E102" s="365">
        <v>279</v>
      </c>
      <c r="F102" s="14">
        <v>167</v>
      </c>
      <c r="G102" s="36">
        <f t="shared" si="30"/>
        <v>61.851851851851855</v>
      </c>
      <c r="H102" s="14">
        <v>103</v>
      </c>
      <c r="I102" s="37">
        <f t="shared" si="31"/>
        <v>38.148148148148145</v>
      </c>
      <c r="J102" s="53">
        <v>9</v>
      </c>
      <c r="K102" s="38">
        <f t="shared" si="32"/>
        <v>3.225806451612903</v>
      </c>
      <c r="L102" s="13">
        <v>469</v>
      </c>
      <c r="M102" s="14">
        <v>148</v>
      </c>
      <c r="N102" s="36">
        <f t="shared" si="33"/>
        <v>33.408577878103834</v>
      </c>
      <c r="O102" s="14">
        <v>126</v>
      </c>
      <c r="P102" s="14">
        <v>169</v>
      </c>
      <c r="Q102" s="14">
        <v>295</v>
      </c>
      <c r="R102" s="37">
        <f t="shared" si="34"/>
        <v>66.591422121896159</v>
      </c>
      <c r="S102" s="56">
        <v>26</v>
      </c>
      <c r="T102" s="71">
        <f t="shared" si="35"/>
        <v>5.5437100213219619</v>
      </c>
      <c r="U102" s="127"/>
      <c r="V102" s="163"/>
      <c r="W102" s="91"/>
      <c r="X102" s="91"/>
      <c r="Y102" s="117"/>
      <c r="Z102" s="117"/>
      <c r="AA102" s="117"/>
    </row>
    <row r="103" spans="1:27">
      <c r="A103" s="18"/>
      <c r="B103" s="18"/>
      <c r="C103" s="349"/>
      <c r="D103" s="377" t="s">
        <v>21</v>
      </c>
      <c r="E103" s="365">
        <v>0</v>
      </c>
      <c r="F103" s="14">
        <v>0</v>
      </c>
      <c r="G103" s="36">
        <f t="shared" si="30"/>
        <v>0</v>
      </c>
      <c r="H103" s="14">
        <v>0</v>
      </c>
      <c r="I103" s="37">
        <f t="shared" si="31"/>
        <v>0</v>
      </c>
      <c r="J103" s="53">
        <v>0</v>
      </c>
      <c r="K103" s="38">
        <f t="shared" si="32"/>
        <v>0</v>
      </c>
      <c r="L103" s="13">
        <v>30</v>
      </c>
      <c r="M103" s="14">
        <v>17</v>
      </c>
      <c r="N103" s="36">
        <f t="shared" si="33"/>
        <v>56.666666666666664</v>
      </c>
      <c r="O103" s="14">
        <v>9</v>
      </c>
      <c r="P103" s="14">
        <v>4</v>
      </c>
      <c r="Q103" s="14">
        <v>13</v>
      </c>
      <c r="R103" s="37">
        <f t="shared" si="34"/>
        <v>43.333333333333336</v>
      </c>
      <c r="S103" s="56">
        <v>0</v>
      </c>
      <c r="T103" s="71">
        <f t="shared" si="35"/>
        <v>0</v>
      </c>
      <c r="U103" s="127"/>
      <c r="V103" s="163"/>
      <c r="W103" s="91"/>
      <c r="X103" s="91"/>
      <c r="Y103" s="117"/>
      <c r="Z103" s="117"/>
      <c r="AA103" s="117"/>
    </row>
    <row r="104" spans="1:27">
      <c r="A104" s="18"/>
      <c r="B104" s="18"/>
      <c r="C104" s="349"/>
      <c r="D104" s="377" t="s">
        <v>22</v>
      </c>
      <c r="E104" s="365">
        <v>111</v>
      </c>
      <c r="F104" s="14">
        <v>82</v>
      </c>
      <c r="G104" s="36">
        <f t="shared" si="30"/>
        <v>77.35849056603773</v>
      </c>
      <c r="H104" s="14">
        <v>24</v>
      </c>
      <c r="I104" s="37">
        <f t="shared" si="31"/>
        <v>22.641509433962263</v>
      </c>
      <c r="J104" s="53">
        <v>5</v>
      </c>
      <c r="K104" s="38">
        <f t="shared" si="32"/>
        <v>4.5045045045045047</v>
      </c>
      <c r="L104" s="13">
        <v>139</v>
      </c>
      <c r="M104" s="14">
        <v>91</v>
      </c>
      <c r="N104" s="36">
        <f t="shared" si="33"/>
        <v>67.407407407407405</v>
      </c>
      <c r="O104" s="14">
        <v>33</v>
      </c>
      <c r="P104" s="14">
        <v>11</v>
      </c>
      <c r="Q104" s="14">
        <v>44</v>
      </c>
      <c r="R104" s="37">
        <f t="shared" si="34"/>
        <v>32.592592592592595</v>
      </c>
      <c r="S104" s="56">
        <v>4</v>
      </c>
      <c r="T104" s="71">
        <f t="shared" si="35"/>
        <v>2.8776978417266186</v>
      </c>
      <c r="U104" s="127"/>
      <c r="V104" s="163"/>
      <c r="W104" s="91"/>
      <c r="X104" s="91"/>
      <c r="Y104" s="117"/>
      <c r="Z104" s="117"/>
      <c r="AA104" s="117"/>
    </row>
    <row r="105" spans="1:27">
      <c r="A105" s="18"/>
      <c r="B105" s="18"/>
      <c r="C105" s="349"/>
      <c r="D105" s="377" t="s">
        <v>23</v>
      </c>
      <c r="E105" s="365">
        <v>0</v>
      </c>
      <c r="F105" s="14">
        <v>0</v>
      </c>
      <c r="G105" s="36">
        <f t="shared" si="30"/>
        <v>0</v>
      </c>
      <c r="H105" s="14">
        <v>0</v>
      </c>
      <c r="I105" s="37">
        <f t="shared" si="31"/>
        <v>0</v>
      </c>
      <c r="J105" s="53">
        <v>0</v>
      </c>
      <c r="K105" s="38">
        <f t="shared" si="32"/>
        <v>0</v>
      </c>
      <c r="L105" s="13">
        <v>125</v>
      </c>
      <c r="M105" s="14">
        <v>55</v>
      </c>
      <c r="N105" s="36">
        <f t="shared" si="33"/>
        <v>45.833333333333336</v>
      </c>
      <c r="O105" s="14">
        <v>55</v>
      </c>
      <c r="P105" s="14">
        <v>10</v>
      </c>
      <c r="Q105" s="14">
        <v>65</v>
      </c>
      <c r="R105" s="37">
        <f t="shared" si="34"/>
        <v>54.166666666666664</v>
      </c>
      <c r="S105" s="56">
        <v>5</v>
      </c>
      <c r="T105" s="71">
        <f t="shared" si="35"/>
        <v>4</v>
      </c>
      <c r="U105" s="127"/>
      <c r="V105" s="163"/>
      <c r="W105" s="91"/>
      <c r="X105" s="91"/>
      <c r="Y105" s="117"/>
      <c r="Z105" s="117"/>
      <c r="AA105" s="117"/>
    </row>
    <row r="106" spans="1:27">
      <c r="A106" s="18"/>
      <c r="B106" s="18"/>
      <c r="C106" s="349"/>
      <c r="D106" s="377" t="s">
        <v>24</v>
      </c>
      <c r="E106" s="365">
        <v>26</v>
      </c>
      <c r="F106" s="14">
        <v>19</v>
      </c>
      <c r="G106" s="36">
        <f t="shared" si="30"/>
        <v>79.166666666666671</v>
      </c>
      <c r="H106" s="14">
        <v>5</v>
      </c>
      <c r="I106" s="37">
        <f t="shared" si="31"/>
        <v>20.833333333333332</v>
      </c>
      <c r="J106" s="53">
        <v>2</v>
      </c>
      <c r="K106" s="38">
        <f t="shared" si="32"/>
        <v>7.6923076923076925</v>
      </c>
      <c r="L106" s="13">
        <v>33</v>
      </c>
      <c r="M106" s="14">
        <v>26</v>
      </c>
      <c r="N106" s="36">
        <f t="shared" si="33"/>
        <v>86.666666666666671</v>
      </c>
      <c r="O106" s="14">
        <v>3</v>
      </c>
      <c r="P106" s="14">
        <v>1</v>
      </c>
      <c r="Q106" s="14">
        <v>4</v>
      </c>
      <c r="R106" s="37">
        <f t="shared" si="34"/>
        <v>13.333333333333334</v>
      </c>
      <c r="S106" s="56">
        <v>3</v>
      </c>
      <c r="T106" s="71">
        <f t="shared" si="35"/>
        <v>9.0909090909090917</v>
      </c>
      <c r="U106" s="127"/>
      <c r="V106" s="163"/>
      <c r="W106" s="91"/>
      <c r="X106" s="91"/>
      <c r="Y106" s="117"/>
      <c r="Z106" s="117"/>
      <c r="AA106" s="117"/>
    </row>
    <row r="107" spans="1:27" s="44" customFormat="1">
      <c r="A107" s="430" t="s">
        <v>13</v>
      </c>
      <c r="B107" s="430"/>
      <c r="C107" s="430"/>
      <c r="D107" s="430"/>
      <c r="E107" s="366">
        <f t="shared" ref="E107:T107" si="36">SUM(E98:E106)</f>
        <v>457</v>
      </c>
      <c r="F107" s="40">
        <f t="shared" si="36"/>
        <v>295</v>
      </c>
      <c r="G107" s="41">
        <f t="shared" si="36"/>
        <v>495.51986622741339</v>
      </c>
      <c r="H107" s="40">
        <f t="shared" si="36"/>
        <v>146</v>
      </c>
      <c r="I107" s="41">
        <f t="shared" si="36"/>
        <v>204.48013377258661</v>
      </c>
      <c r="J107" s="40">
        <f t="shared" si="36"/>
        <v>16</v>
      </c>
      <c r="K107" s="42">
        <f t="shared" si="36"/>
        <v>15.4226186484251</v>
      </c>
      <c r="L107" s="39">
        <f t="shared" si="36"/>
        <v>849</v>
      </c>
      <c r="M107" s="40">
        <f t="shared" si="36"/>
        <v>362</v>
      </c>
      <c r="N107" s="41">
        <f t="shared" si="36"/>
        <v>476.95234892187489</v>
      </c>
      <c r="O107" s="40">
        <f t="shared" si="36"/>
        <v>247</v>
      </c>
      <c r="P107" s="40">
        <f t="shared" si="36"/>
        <v>199</v>
      </c>
      <c r="Q107" s="40">
        <f t="shared" si="36"/>
        <v>446</v>
      </c>
      <c r="R107" s="41">
        <f t="shared" si="36"/>
        <v>423.04765107812511</v>
      </c>
      <c r="S107" s="40">
        <f t="shared" si="36"/>
        <v>41</v>
      </c>
      <c r="T107" s="72">
        <f t="shared" si="36"/>
        <v>51.182646624287344</v>
      </c>
      <c r="U107" s="134"/>
      <c r="V107" s="160"/>
      <c r="W107" s="172"/>
      <c r="X107" s="172"/>
      <c r="Y107" s="174"/>
      <c r="Z107" s="174"/>
      <c r="AA107" s="174"/>
    </row>
    <row r="108" spans="1:27" s="50" customFormat="1" ht="15.75" thickBot="1">
      <c r="A108" s="431" t="s">
        <v>14</v>
      </c>
      <c r="B108" s="431"/>
      <c r="C108" s="431"/>
      <c r="D108" s="431"/>
      <c r="E108" s="367">
        <f>SUM(E107)</f>
        <v>457</v>
      </c>
      <c r="F108" s="176">
        <f>F107</f>
        <v>295</v>
      </c>
      <c r="G108" s="177">
        <f>IF(F108&gt;0,(F108*100/(E108-J108)),0)</f>
        <v>66.893424036281175</v>
      </c>
      <c r="H108" s="176">
        <f>H107</f>
        <v>146</v>
      </c>
      <c r="I108" s="178">
        <f>IF(H108&gt;0,(H108*100/(E108-J108)),0)</f>
        <v>33.106575963718818</v>
      </c>
      <c r="J108" s="179">
        <f>J107</f>
        <v>16</v>
      </c>
      <c r="K108" s="180">
        <f>IF(J108&gt;0,(J108*100/E108),0)</f>
        <v>3.5010940919037199</v>
      </c>
      <c r="L108" s="175">
        <f>L107</f>
        <v>849</v>
      </c>
      <c r="M108" s="176">
        <f>M107</f>
        <v>362</v>
      </c>
      <c r="N108" s="177">
        <f>IF(M108&gt;0,(M108*100/(L108-S108)),0)</f>
        <v>44.801980198019805</v>
      </c>
      <c r="O108" s="176">
        <f>O107</f>
        <v>247</v>
      </c>
      <c r="P108" s="176">
        <f>P107</f>
        <v>199</v>
      </c>
      <c r="Q108" s="176">
        <f>Q107</f>
        <v>446</v>
      </c>
      <c r="R108" s="178">
        <f>IF(Q108&gt;0,(Q108*100/(L108-S108)),0)</f>
        <v>55.198019801980195</v>
      </c>
      <c r="S108" s="179">
        <f>S107</f>
        <v>41</v>
      </c>
      <c r="T108" s="181">
        <f>IF(S108&gt;0,(S108*100/L108),0)</f>
        <v>4.8292108362779738</v>
      </c>
      <c r="U108" s="182" t="s">
        <v>106</v>
      </c>
      <c r="V108" s="161"/>
      <c r="W108" s="173"/>
      <c r="X108" s="173"/>
      <c r="Y108" s="173"/>
      <c r="Z108" s="173"/>
      <c r="AA108" s="173"/>
    </row>
    <row r="109" spans="1:27">
      <c r="A109" s="288"/>
      <c r="B109" s="18"/>
      <c r="C109" s="349"/>
      <c r="D109" s="378"/>
      <c r="E109" s="364"/>
      <c r="F109" s="327"/>
      <c r="G109" s="328"/>
      <c r="H109" s="327"/>
      <c r="I109" s="328"/>
      <c r="J109" s="327"/>
      <c r="K109" s="328"/>
      <c r="L109" s="327"/>
      <c r="M109" s="327"/>
      <c r="N109" s="328"/>
      <c r="O109" s="327"/>
      <c r="P109" s="327"/>
      <c r="Q109" s="327"/>
      <c r="R109" s="328"/>
      <c r="S109" s="327"/>
      <c r="T109" s="328"/>
      <c r="U109" s="75"/>
      <c r="V109" s="163"/>
      <c r="W109" s="91"/>
      <c r="X109" s="91"/>
      <c r="Y109" s="117"/>
      <c r="Z109" s="117"/>
      <c r="AA109" s="117"/>
    </row>
    <row r="110" spans="1:27" s="1" customFormat="1" ht="18.75">
      <c r="A110" s="432" t="s">
        <v>47</v>
      </c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200"/>
      <c r="V110" s="164"/>
      <c r="W110" s="171"/>
      <c r="X110" s="171"/>
      <c r="Y110" s="171"/>
      <c r="Z110" s="171"/>
      <c r="AA110" s="171"/>
    </row>
    <row r="111" spans="1:27" s="1" customFormat="1" ht="19.5" thickBot="1">
      <c r="A111" s="434" t="s">
        <v>48</v>
      </c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201"/>
      <c r="V111" s="164"/>
      <c r="W111" s="171"/>
      <c r="X111" s="171"/>
      <c r="Y111" s="73"/>
      <c r="Z111" s="73"/>
      <c r="AA111" s="171"/>
    </row>
    <row r="112" spans="1:27" s="437" customFormat="1" ht="15.75" thickBot="1">
      <c r="A112" s="429"/>
      <c r="B112" s="436"/>
      <c r="C112" s="436"/>
      <c r="D112" s="436"/>
      <c r="E112" s="436"/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6"/>
      <c r="X112" s="436"/>
      <c r="Y112" s="429"/>
      <c r="Z112" s="429"/>
    </row>
    <row r="113" spans="1:27" ht="15.75" thickBot="1">
      <c r="A113" s="427" t="s">
        <v>0</v>
      </c>
      <c r="B113" s="427"/>
      <c r="C113" s="474" t="s">
        <v>25</v>
      </c>
      <c r="D113" s="475"/>
      <c r="E113" s="445" t="s">
        <v>1</v>
      </c>
      <c r="F113" s="446"/>
      <c r="G113" s="446"/>
      <c r="H113" s="446"/>
      <c r="I113" s="446"/>
      <c r="J113" s="446"/>
      <c r="K113" s="447"/>
      <c r="L113" s="445" t="s">
        <v>2</v>
      </c>
      <c r="M113" s="446"/>
      <c r="N113" s="446"/>
      <c r="O113" s="446"/>
      <c r="P113" s="446"/>
      <c r="Q113" s="446"/>
      <c r="R113" s="446"/>
      <c r="S113" s="446"/>
      <c r="T113" s="448"/>
      <c r="U113" s="94" t="s">
        <v>34</v>
      </c>
      <c r="V113" s="162"/>
      <c r="W113" s="117"/>
      <c r="X113" s="117"/>
      <c r="Y113" s="117"/>
      <c r="Z113" s="117"/>
      <c r="AA113" s="117"/>
    </row>
    <row r="114" spans="1:27" ht="15.75" thickBot="1">
      <c r="A114" s="449" t="s">
        <v>3</v>
      </c>
      <c r="B114" s="449" t="s">
        <v>4</v>
      </c>
      <c r="C114" s="476"/>
      <c r="D114" s="477"/>
      <c r="E114" s="450" t="s">
        <v>5</v>
      </c>
      <c r="F114" s="452" t="s">
        <v>6</v>
      </c>
      <c r="G114" s="452"/>
      <c r="H114" s="453" t="s">
        <v>7</v>
      </c>
      <c r="I114" s="453"/>
      <c r="J114" s="454" t="s">
        <v>8</v>
      </c>
      <c r="K114" s="455"/>
      <c r="L114" s="456" t="s">
        <v>5</v>
      </c>
      <c r="M114" s="458" t="s">
        <v>6</v>
      </c>
      <c r="N114" s="459"/>
      <c r="O114" s="453" t="s">
        <v>7</v>
      </c>
      <c r="P114" s="453"/>
      <c r="Q114" s="453"/>
      <c r="R114" s="453"/>
      <c r="S114" s="460" t="s">
        <v>8</v>
      </c>
      <c r="T114" s="461"/>
      <c r="U114" s="146"/>
      <c r="V114" s="162"/>
      <c r="W114" s="117"/>
      <c r="X114" s="117"/>
      <c r="Y114" s="117"/>
      <c r="Z114" s="117"/>
      <c r="AA114" s="117"/>
    </row>
    <row r="115" spans="1:27">
      <c r="A115" s="449"/>
      <c r="B115" s="449"/>
      <c r="C115" s="476"/>
      <c r="D115" s="477"/>
      <c r="E115" s="450"/>
      <c r="F115" s="462" t="s">
        <v>9</v>
      </c>
      <c r="G115" s="464" t="s">
        <v>10</v>
      </c>
      <c r="H115" s="462" t="s">
        <v>9</v>
      </c>
      <c r="I115" s="466" t="s">
        <v>10</v>
      </c>
      <c r="J115" s="468" t="s">
        <v>5</v>
      </c>
      <c r="K115" s="470" t="s">
        <v>10</v>
      </c>
      <c r="L115" s="456"/>
      <c r="M115" s="462" t="s">
        <v>9</v>
      </c>
      <c r="N115" s="464" t="s">
        <v>10</v>
      </c>
      <c r="O115" s="427" t="s">
        <v>9</v>
      </c>
      <c r="P115" s="427"/>
      <c r="Q115" s="427"/>
      <c r="R115" s="466" t="s">
        <v>10</v>
      </c>
      <c r="S115" s="468" t="s">
        <v>5</v>
      </c>
      <c r="T115" s="472" t="s">
        <v>10</v>
      </c>
      <c r="U115" s="146"/>
      <c r="V115" s="162"/>
      <c r="W115" s="117"/>
      <c r="X115" s="117"/>
      <c r="Y115" s="117"/>
      <c r="Z115" s="117"/>
      <c r="AA115" s="117"/>
    </row>
    <row r="116" spans="1:27" ht="15.75" thickBot="1">
      <c r="A116" s="449"/>
      <c r="B116" s="449"/>
      <c r="C116" s="478"/>
      <c r="D116" s="479"/>
      <c r="E116" s="451"/>
      <c r="F116" s="463"/>
      <c r="G116" s="465"/>
      <c r="H116" s="463"/>
      <c r="I116" s="467"/>
      <c r="J116" s="469"/>
      <c r="K116" s="471"/>
      <c r="L116" s="457"/>
      <c r="M116" s="463"/>
      <c r="N116" s="465"/>
      <c r="O116" s="4" t="s">
        <v>11</v>
      </c>
      <c r="P116" s="5" t="s">
        <v>12</v>
      </c>
      <c r="Q116" s="5" t="s">
        <v>13</v>
      </c>
      <c r="R116" s="467"/>
      <c r="S116" s="469"/>
      <c r="T116" s="473"/>
      <c r="U116" s="89"/>
      <c r="V116" s="162"/>
      <c r="W116" s="117"/>
      <c r="X116" s="117"/>
      <c r="Y116" s="117"/>
      <c r="Z116" s="117"/>
      <c r="AA116" s="117"/>
    </row>
    <row r="117" spans="1:27" ht="15.75" thickBot="1">
      <c r="A117" s="427"/>
      <c r="B117" s="427"/>
      <c r="C117" s="427"/>
      <c r="D117" s="427"/>
      <c r="E117" s="42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9"/>
      <c r="U117" s="151"/>
      <c r="V117" s="162"/>
      <c r="W117" s="117"/>
      <c r="X117" s="117"/>
      <c r="Y117" s="117"/>
      <c r="Z117" s="117"/>
      <c r="AA117" s="117"/>
    </row>
    <row r="118" spans="1:27" s="12" customFormat="1" ht="14.25" customHeight="1">
      <c r="A118" s="57">
        <v>42917</v>
      </c>
      <c r="B118" s="57">
        <v>43100</v>
      </c>
      <c r="C118" s="348"/>
      <c r="D118" s="377" t="s">
        <v>24</v>
      </c>
      <c r="E118" s="361">
        <v>15</v>
      </c>
      <c r="F118" s="8">
        <v>14</v>
      </c>
      <c r="G118" s="33">
        <f>IF(F118&gt;0,(F118*100/(E118-J118)),0)</f>
        <v>93.333333333333329</v>
      </c>
      <c r="H118" s="8">
        <v>1</v>
      </c>
      <c r="I118" s="34">
        <f>IF(H118&gt;0,(H118*100/(E118-J118)),0)</f>
        <v>6.666666666666667</v>
      </c>
      <c r="J118" s="52">
        <v>0</v>
      </c>
      <c r="K118" s="35">
        <f>IF(J118&gt;0,(J118*100/(E118)),0)</f>
        <v>0</v>
      </c>
      <c r="L118" s="7">
        <v>20</v>
      </c>
      <c r="M118" s="8">
        <v>14</v>
      </c>
      <c r="N118" s="33">
        <f>IF(M118&gt;0,(M118*100/(L118-S118)),0)</f>
        <v>73.684210526315795</v>
      </c>
      <c r="O118" s="8">
        <v>3</v>
      </c>
      <c r="P118" s="8">
        <v>2</v>
      </c>
      <c r="Q118" s="8">
        <v>5</v>
      </c>
      <c r="R118" s="34">
        <f>IF(Q118&gt;0,(Q118*100/(L118-S118)),0)</f>
        <v>26.315789473684209</v>
      </c>
      <c r="S118" s="58">
        <v>1</v>
      </c>
      <c r="T118" s="87">
        <f>IF(S118&gt;0,(S118*100/(L118)),0)</f>
        <v>5</v>
      </c>
      <c r="U118" s="125"/>
      <c r="V118" s="165"/>
      <c r="W118" s="166"/>
      <c r="X118" s="166"/>
      <c r="Y118" s="166"/>
      <c r="Z118" s="166"/>
      <c r="AA118" s="166"/>
    </row>
    <row r="119" spans="1:27" s="44" customFormat="1">
      <c r="A119" s="430" t="s">
        <v>13</v>
      </c>
      <c r="B119" s="430"/>
      <c r="C119" s="430"/>
      <c r="D119" s="430"/>
      <c r="E119" s="366">
        <f t="shared" ref="E119:T119" si="37">SUM(E118:E118)</f>
        <v>15</v>
      </c>
      <c r="F119" s="40">
        <f t="shared" si="37"/>
        <v>14</v>
      </c>
      <c r="G119" s="41">
        <f t="shared" si="37"/>
        <v>93.333333333333329</v>
      </c>
      <c r="H119" s="40">
        <f t="shared" si="37"/>
        <v>1</v>
      </c>
      <c r="I119" s="41">
        <f t="shared" si="37"/>
        <v>6.666666666666667</v>
      </c>
      <c r="J119" s="40">
        <f t="shared" si="37"/>
        <v>0</v>
      </c>
      <c r="K119" s="42">
        <f t="shared" si="37"/>
        <v>0</v>
      </c>
      <c r="L119" s="39">
        <f t="shared" si="37"/>
        <v>20</v>
      </c>
      <c r="M119" s="40">
        <f t="shared" si="37"/>
        <v>14</v>
      </c>
      <c r="N119" s="41">
        <f t="shared" si="37"/>
        <v>73.684210526315795</v>
      </c>
      <c r="O119" s="40">
        <f t="shared" si="37"/>
        <v>3</v>
      </c>
      <c r="P119" s="40">
        <f t="shared" si="37"/>
        <v>2</v>
      </c>
      <c r="Q119" s="40">
        <f t="shared" si="37"/>
        <v>5</v>
      </c>
      <c r="R119" s="41">
        <f t="shared" si="37"/>
        <v>26.315789473684209</v>
      </c>
      <c r="S119" s="40">
        <f t="shared" si="37"/>
        <v>1</v>
      </c>
      <c r="T119" s="72">
        <f t="shared" si="37"/>
        <v>5</v>
      </c>
      <c r="U119" s="134"/>
      <c r="V119" s="160"/>
      <c r="W119" s="172"/>
      <c r="X119" s="172"/>
      <c r="Y119" s="174"/>
      <c r="Z119" s="174"/>
      <c r="AA119" s="174"/>
    </row>
    <row r="120" spans="1:27" s="50" customFormat="1" ht="15.75" thickBot="1">
      <c r="A120" s="431" t="s">
        <v>14</v>
      </c>
      <c r="B120" s="431"/>
      <c r="C120" s="431"/>
      <c r="D120" s="431"/>
      <c r="E120" s="367">
        <f>SUM(E119)</f>
        <v>15</v>
      </c>
      <c r="F120" s="176">
        <f>F119</f>
        <v>14</v>
      </c>
      <c r="G120" s="177">
        <f>IF(F120&gt;0,(F120*100/(E120-J120)),0)</f>
        <v>93.333333333333329</v>
      </c>
      <c r="H120" s="176">
        <f>H119</f>
        <v>1</v>
      </c>
      <c r="I120" s="178">
        <f>IF(H120&gt;0,(H120*100/(E120-J120)),0)</f>
        <v>6.666666666666667</v>
      </c>
      <c r="J120" s="179">
        <f>J119</f>
        <v>0</v>
      </c>
      <c r="K120" s="180">
        <f>IF(J120&gt;0,(J120*100/E120),0)</f>
        <v>0</v>
      </c>
      <c r="L120" s="175">
        <f>L119</f>
        <v>20</v>
      </c>
      <c r="M120" s="176">
        <f>M119</f>
        <v>14</v>
      </c>
      <c r="N120" s="177">
        <f>IF(M120&gt;0,(M120*100/(L120-S120)),0)</f>
        <v>73.684210526315795</v>
      </c>
      <c r="O120" s="176">
        <f>O119</f>
        <v>3</v>
      </c>
      <c r="P120" s="176">
        <f>P119</f>
        <v>2</v>
      </c>
      <c r="Q120" s="176">
        <f>Q119</f>
        <v>5</v>
      </c>
      <c r="R120" s="178">
        <f>IF(Q120&gt;0,(Q120*100/(L120-S120)),0)</f>
        <v>26.315789473684209</v>
      </c>
      <c r="S120" s="179">
        <f>S119</f>
        <v>1</v>
      </c>
      <c r="T120" s="181">
        <f>IF(S120&gt;0,(S120*100/L120),0)</f>
        <v>5</v>
      </c>
      <c r="U120" s="182" t="s">
        <v>106</v>
      </c>
      <c r="V120" s="161"/>
      <c r="W120" s="173"/>
      <c r="X120" s="173"/>
      <c r="Y120" s="173"/>
      <c r="Z120" s="173"/>
      <c r="AA120" s="173"/>
    </row>
    <row r="121" spans="1:27">
      <c r="A121" s="183"/>
      <c r="B121" s="96"/>
      <c r="C121" s="350"/>
      <c r="D121" s="379"/>
      <c r="E121" s="364"/>
      <c r="F121" s="327"/>
      <c r="G121" s="328"/>
      <c r="H121" s="329"/>
      <c r="I121" s="329"/>
      <c r="J121" s="329"/>
      <c r="K121" s="328"/>
      <c r="L121" s="327"/>
      <c r="M121" s="327"/>
      <c r="N121" s="328"/>
      <c r="O121" s="329"/>
      <c r="P121" s="330"/>
      <c r="Q121" s="330"/>
      <c r="R121" s="329"/>
      <c r="S121" s="329"/>
      <c r="T121" s="328"/>
      <c r="U121" s="75"/>
      <c r="V121" s="163"/>
      <c r="W121" s="91"/>
      <c r="X121" s="91"/>
      <c r="Y121" s="117"/>
      <c r="Z121" s="117"/>
      <c r="AA121" s="117"/>
    </row>
    <row r="122" spans="1:27">
      <c r="A122" s="198"/>
      <c r="B122" s="96"/>
      <c r="C122" s="350"/>
      <c r="D122" s="379"/>
      <c r="E122" s="364"/>
      <c r="F122" s="327"/>
      <c r="G122" s="328"/>
      <c r="H122" s="327"/>
      <c r="I122" s="328"/>
      <c r="J122" s="327"/>
      <c r="K122" s="328"/>
      <c r="L122" s="327"/>
      <c r="M122" s="327"/>
      <c r="N122" s="328"/>
      <c r="O122" s="327"/>
      <c r="P122" s="327"/>
      <c r="Q122" s="327"/>
      <c r="R122" s="328"/>
      <c r="S122" s="327"/>
      <c r="T122" s="328"/>
      <c r="U122" s="75"/>
      <c r="V122" s="163"/>
      <c r="W122" s="91"/>
      <c r="X122" s="91"/>
      <c r="Y122" s="117"/>
      <c r="Z122" s="117"/>
      <c r="AA122" s="117"/>
    </row>
    <row r="123" spans="1:27" s="1" customFormat="1" ht="18.75">
      <c r="A123" s="432" t="s">
        <v>49</v>
      </c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200"/>
      <c r="V123" s="164"/>
      <c r="W123" s="171"/>
      <c r="X123" s="171"/>
      <c r="Y123" s="171"/>
      <c r="Z123" s="171"/>
      <c r="AA123" s="171"/>
    </row>
    <row r="124" spans="1:27" s="1" customFormat="1" ht="19.5" thickBot="1">
      <c r="A124" s="434" t="s">
        <v>28</v>
      </c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201"/>
      <c r="V124" s="164"/>
      <c r="W124" s="171"/>
      <c r="X124" s="171"/>
      <c r="Y124" s="73"/>
      <c r="Z124" s="73"/>
      <c r="AA124" s="73"/>
    </row>
    <row r="125" spans="1:27" s="437" customFormat="1" ht="15.75" thickBot="1">
      <c r="A125" s="429"/>
      <c r="B125" s="436"/>
      <c r="C125" s="436"/>
      <c r="D125" s="436"/>
      <c r="E125" s="436"/>
      <c r="F125" s="436"/>
      <c r="G125" s="436"/>
      <c r="H125" s="436"/>
      <c r="I125" s="436"/>
      <c r="J125" s="436"/>
      <c r="K125" s="436"/>
      <c r="L125" s="436"/>
      <c r="M125" s="436"/>
      <c r="N125" s="436"/>
      <c r="O125" s="436"/>
      <c r="P125" s="436"/>
      <c r="Q125" s="436"/>
      <c r="R125" s="436"/>
      <c r="S125" s="436"/>
      <c r="T125" s="436"/>
      <c r="U125" s="436"/>
      <c r="V125" s="436"/>
      <c r="W125" s="436"/>
      <c r="X125" s="436"/>
      <c r="Y125" s="429"/>
      <c r="Z125" s="429"/>
      <c r="AA125" s="429"/>
    </row>
    <row r="126" spans="1:27" ht="15.75" thickBot="1">
      <c r="A126" s="427" t="s">
        <v>0</v>
      </c>
      <c r="B126" s="427"/>
      <c r="C126" s="474" t="s">
        <v>25</v>
      </c>
      <c r="D126" s="475"/>
      <c r="E126" s="445" t="s">
        <v>1</v>
      </c>
      <c r="F126" s="446"/>
      <c r="G126" s="446"/>
      <c r="H126" s="446"/>
      <c r="I126" s="446"/>
      <c r="J126" s="446"/>
      <c r="K126" s="447"/>
      <c r="L126" s="445" t="s">
        <v>2</v>
      </c>
      <c r="M126" s="446"/>
      <c r="N126" s="446"/>
      <c r="O126" s="446"/>
      <c r="P126" s="446"/>
      <c r="Q126" s="446"/>
      <c r="R126" s="446"/>
      <c r="S126" s="446"/>
      <c r="T126" s="448"/>
      <c r="U126" s="191" t="s">
        <v>34</v>
      </c>
      <c r="V126" s="162"/>
      <c r="W126" s="117"/>
      <c r="X126" s="117"/>
      <c r="Y126" s="117"/>
      <c r="Z126" s="117"/>
      <c r="AA126" s="91"/>
    </row>
    <row r="127" spans="1:27" ht="15.75" thickBot="1">
      <c r="A127" s="449" t="s">
        <v>3</v>
      </c>
      <c r="B127" s="449" t="s">
        <v>4</v>
      </c>
      <c r="C127" s="476"/>
      <c r="D127" s="477"/>
      <c r="E127" s="450" t="s">
        <v>5</v>
      </c>
      <c r="F127" s="452" t="s">
        <v>6</v>
      </c>
      <c r="G127" s="452"/>
      <c r="H127" s="453" t="s">
        <v>7</v>
      </c>
      <c r="I127" s="453"/>
      <c r="J127" s="454" t="s">
        <v>8</v>
      </c>
      <c r="K127" s="455"/>
      <c r="L127" s="456" t="s">
        <v>5</v>
      </c>
      <c r="M127" s="458" t="s">
        <v>6</v>
      </c>
      <c r="N127" s="459"/>
      <c r="O127" s="453" t="s">
        <v>7</v>
      </c>
      <c r="P127" s="453"/>
      <c r="Q127" s="453"/>
      <c r="R127" s="453"/>
      <c r="S127" s="460" t="s">
        <v>8</v>
      </c>
      <c r="T127" s="461"/>
      <c r="U127" s="84"/>
      <c r="V127" s="162"/>
      <c r="W127" s="117"/>
      <c r="X127" s="117"/>
      <c r="Y127" s="117"/>
      <c r="Z127" s="117"/>
      <c r="AA127" s="91"/>
    </row>
    <row r="128" spans="1:27">
      <c r="A128" s="449"/>
      <c r="B128" s="449"/>
      <c r="C128" s="476"/>
      <c r="D128" s="477"/>
      <c r="E128" s="450"/>
      <c r="F128" s="462" t="s">
        <v>9</v>
      </c>
      <c r="G128" s="464" t="s">
        <v>10</v>
      </c>
      <c r="H128" s="462" t="s">
        <v>9</v>
      </c>
      <c r="I128" s="466" t="s">
        <v>10</v>
      </c>
      <c r="J128" s="468" t="s">
        <v>5</v>
      </c>
      <c r="K128" s="470" t="s">
        <v>10</v>
      </c>
      <c r="L128" s="456"/>
      <c r="M128" s="462" t="s">
        <v>9</v>
      </c>
      <c r="N128" s="464" t="s">
        <v>10</v>
      </c>
      <c r="O128" s="427" t="s">
        <v>9</v>
      </c>
      <c r="P128" s="427"/>
      <c r="Q128" s="427"/>
      <c r="R128" s="466" t="s">
        <v>10</v>
      </c>
      <c r="S128" s="468" t="s">
        <v>5</v>
      </c>
      <c r="T128" s="472" t="s">
        <v>10</v>
      </c>
      <c r="U128" s="146"/>
      <c r="V128" s="162"/>
      <c r="W128" s="117"/>
      <c r="X128" s="117"/>
      <c r="Y128" s="117"/>
      <c r="Z128" s="117"/>
      <c r="AA128" s="91"/>
    </row>
    <row r="129" spans="1:28" ht="15.75" thickBot="1">
      <c r="A129" s="449"/>
      <c r="B129" s="449"/>
      <c r="C129" s="478"/>
      <c r="D129" s="479"/>
      <c r="E129" s="451"/>
      <c r="F129" s="463"/>
      <c r="G129" s="465"/>
      <c r="H129" s="463"/>
      <c r="I129" s="467"/>
      <c r="J129" s="469"/>
      <c r="K129" s="471"/>
      <c r="L129" s="457"/>
      <c r="M129" s="463"/>
      <c r="N129" s="465"/>
      <c r="O129" s="4" t="s">
        <v>11</v>
      </c>
      <c r="P129" s="5" t="s">
        <v>12</v>
      </c>
      <c r="Q129" s="5" t="s">
        <v>13</v>
      </c>
      <c r="R129" s="467"/>
      <c r="S129" s="469"/>
      <c r="T129" s="473"/>
      <c r="U129" s="89"/>
      <c r="V129" s="162"/>
      <c r="W129" s="117"/>
      <c r="X129" s="117"/>
      <c r="Y129" s="117"/>
      <c r="Z129" s="117"/>
      <c r="AA129" s="91"/>
    </row>
    <row r="130" spans="1:28">
      <c r="A130" s="427"/>
      <c r="B130" s="427"/>
      <c r="C130" s="427"/>
      <c r="D130" s="427"/>
      <c r="E130" s="428"/>
      <c r="F130" s="428"/>
      <c r="G130" s="428"/>
      <c r="H130" s="428"/>
      <c r="I130" s="428"/>
      <c r="J130" s="428"/>
      <c r="K130" s="428"/>
      <c r="L130" s="428"/>
      <c r="M130" s="428"/>
      <c r="N130" s="428"/>
      <c r="O130" s="428"/>
      <c r="P130" s="428"/>
      <c r="Q130" s="428"/>
      <c r="R130" s="428"/>
      <c r="S130" s="428"/>
      <c r="T130" s="429"/>
      <c r="U130" s="151"/>
      <c r="V130" s="162"/>
      <c r="W130" s="117"/>
      <c r="X130" s="117"/>
      <c r="Y130" s="117"/>
      <c r="Z130" s="117"/>
      <c r="AA130" s="91"/>
    </row>
    <row r="131" spans="1:28">
      <c r="A131" s="57">
        <v>42917</v>
      </c>
      <c r="B131" s="57">
        <v>43100</v>
      </c>
      <c r="C131" s="349"/>
      <c r="D131" s="377" t="s">
        <v>15</v>
      </c>
      <c r="E131" s="365">
        <v>43</v>
      </c>
      <c r="F131" s="14">
        <v>16</v>
      </c>
      <c r="G131" s="36">
        <f t="shared" ref="G131:G134" si="38">IF(F131&gt;0,(F131*100/(E131-J131)),0)</f>
        <v>37.209302325581397</v>
      </c>
      <c r="H131" s="14">
        <v>27</v>
      </c>
      <c r="I131" s="37">
        <f t="shared" ref="I131:I134" si="39">IF(H131&gt;0,(H131*100/(E131-J131)),0)</f>
        <v>62.790697674418603</v>
      </c>
      <c r="J131" s="53">
        <v>0</v>
      </c>
      <c r="K131" s="38">
        <v>0</v>
      </c>
      <c r="L131" s="13">
        <v>53</v>
      </c>
      <c r="M131" s="14">
        <v>19</v>
      </c>
      <c r="N131" s="36">
        <f t="shared" ref="N131:N134" si="40">IF(M131&gt;0,(M131*100/(L131-S131)),0)</f>
        <v>37.254901960784316</v>
      </c>
      <c r="O131" s="14">
        <v>12</v>
      </c>
      <c r="P131" s="14">
        <v>20</v>
      </c>
      <c r="Q131" s="14">
        <v>32</v>
      </c>
      <c r="R131" s="37">
        <f t="shared" ref="R131:R134" si="41">IF(Q131&gt;0,(Q131*100/(L131-S131)),0)</f>
        <v>62.745098039215684</v>
      </c>
      <c r="S131" s="56">
        <v>2</v>
      </c>
      <c r="T131" s="71">
        <f t="shared" ref="T131:T134" si="42">IF(S131&gt;0,(S131*100/(L131)),0)</f>
        <v>3.7735849056603774</v>
      </c>
      <c r="U131" s="125" t="s">
        <v>106</v>
      </c>
      <c r="V131" s="163"/>
      <c r="W131" s="91"/>
      <c r="X131" s="91"/>
      <c r="Y131" s="117"/>
      <c r="Z131" s="117"/>
      <c r="AA131" s="91"/>
    </row>
    <row r="132" spans="1:28">
      <c r="A132" s="18"/>
      <c r="B132" s="18"/>
      <c r="C132" s="349"/>
      <c r="D132" s="377" t="s">
        <v>21</v>
      </c>
      <c r="E132" s="365">
        <v>0</v>
      </c>
      <c r="F132" s="14">
        <v>0</v>
      </c>
      <c r="G132" s="36">
        <f t="shared" si="38"/>
        <v>0</v>
      </c>
      <c r="H132" s="14">
        <v>0</v>
      </c>
      <c r="I132" s="37">
        <f t="shared" si="39"/>
        <v>0</v>
      </c>
      <c r="J132" s="53">
        <v>0</v>
      </c>
      <c r="K132" s="38">
        <f t="shared" ref="K132:K134" si="43">IF(J132&gt;0,(J132*100/(E132)),0)</f>
        <v>0</v>
      </c>
      <c r="L132" s="13">
        <v>0</v>
      </c>
      <c r="M132" s="14">
        <v>0</v>
      </c>
      <c r="N132" s="36">
        <f t="shared" si="40"/>
        <v>0</v>
      </c>
      <c r="O132" s="14">
        <v>0</v>
      </c>
      <c r="P132" s="14">
        <v>0</v>
      </c>
      <c r="Q132" s="14">
        <v>0</v>
      </c>
      <c r="R132" s="37">
        <f t="shared" si="41"/>
        <v>0</v>
      </c>
      <c r="S132" s="56">
        <v>0</v>
      </c>
      <c r="T132" s="71">
        <f t="shared" si="42"/>
        <v>0</v>
      </c>
      <c r="U132" s="127"/>
      <c r="V132" s="163"/>
      <c r="W132" s="91"/>
      <c r="X132" s="91"/>
      <c r="Y132" s="117"/>
      <c r="Z132" s="117"/>
      <c r="AA132" s="91"/>
    </row>
    <row r="133" spans="1:28">
      <c r="A133" s="18"/>
      <c r="B133" s="18"/>
      <c r="C133" s="349"/>
      <c r="D133" s="377" t="s">
        <v>22</v>
      </c>
      <c r="E133" s="365">
        <v>1</v>
      </c>
      <c r="F133" s="14">
        <v>1</v>
      </c>
      <c r="G133" s="36">
        <f t="shared" si="38"/>
        <v>100</v>
      </c>
      <c r="H133" s="14">
        <v>0</v>
      </c>
      <c r="I133" s="37">
        <f t="shared" si="39"/>
        <v>0</v>
      </c>
      <c r="J133" s="53">
        <v>0</v>
      </c>
      <c r="K133" s="38">
        <f t="shared" si="43"/>
        <v>0</v>
      </c>
      <c r="L133" s="13">
        <v>2</v>
      </c>
      <c r="M133" s="14">
        <v>1</v>
      </c>
      <c r="N133" s="36">
        <f t="shared" si="40"/>
        <v>50</v>
      </c>
      <c r="O133" s="14">
        <v>1</v>
      </c>
      <c r="P133" s="14">
        <v>0</v>
      </c>
      <c r="Q133" s="14">
        <v>1</v>
      </c>
      <c r="R133" s="37">
        <f t="shared" si="41"/>
        <v>50</v>
      </c>
      <c r="S133" s="56">
        <v>0</v>
      </c>
      <c r="T133" s="71">
        <f t="shared" si="42"/>
        <v>0</v>
      </c>
      <c r="U133" s="127"/>
      <c r="V133" s="163"/>
      <c r="W133" s="91"/>
      <c r="X133" s="91"/>
      <c r="Y133" s="117"/>
      <c r="Z133" s="117"/>
      <c r="AA133" s="91"/>
    </row>
    <row r="134" spans="1:28">
      <c r="A134" s="18"/>
      <c r="B134" s="18"/>
      <c r="C134" s="349"/>
      <c r="D134" s="377" t="s">
        <v>23</v>
      </c>
      <c r="E134" s="365">
        <v>0</v>
      </c>
      <c r="F134" s="14">
        <v>0</v>
      </c>
      <c r="G134" s="36">
        <f t="shared" si="38"/>
        <v>0</v>
      </c>
      <c r="H134" s="14">
        <v>0</v>
      </c>
      <c r="I134" s="37">
        <f t="shared" si="39"/>
        <v>0</v>
      </c>
      <c r="J134" s="53">
        <v>0</v>
      </c>
      <c r="K134" s="38">
        <f t="shared" si="43"/>
        <v>0</v>
      </c>
      <c r="L134" s="13">
        <v>0</v>
      </c>
      <c r="M134" s="14">
        <v>0</v>
      </c>
      <c r="N134" s="36">
        <f t="shared" si="40"/>
        <v>0</v>
      </c>
      <c r="O134" s="14">
        <v>0</v>
      </c>
      <c r="P134" s="14">
        <v>0</v>
      </c>
      <c r="Q134" s="14">
        <v>0</v>
      </c>
      <c r="R134" s="37">
        <f t="shared" si="41"/>
        <v>0</v>
      </c>
      <c r="S134" s="56">
        <v>0</v>
      </c>
      <c r="T134" s="71">
        <f t="shared" si="42"/>
        <v>0</v>
      </c>
      <c r="U134" s="127"/>
      <c r="V134" s="163"/>
      <c r="W134" s="91"/>
      <c r="X134" s="91"/>
      <c r="Y134" s="117"/>
      <c r="Z134" s="117"/>
      <c r="AA134" s="91"/>
    </row>
    <row r="135" spans="1:28" s="44" customFormat="1">
      <c r="A135" s="430" t="s">
        <v>13</v>
      </c>
      <c r="B135" s="430"/>
      <c r="C135" s="430"/>
      <c r="D135" s="430"/>
      <c r="E135" s="366">
        <f t="shared" ref="E135:T135" si="44">SUM(E131:E134)</f>
        <v>44</v>
      </c>
      <c r="F135" s="40">
        <f t="shared" si="44"/>
        <v>17</v>
      </c>
      <c r="G135" s="41">
        <f t="shared" si="44"/>
        <v>137.2093023255814</v>
      </c>
      <c r="H135" s="40">
        <f t="shared" si="44"/>
        <v>27</v>
      </c>
      <c r="I135" s="41">
        <f t="shared" si="44"/>
        <v>62.790697674418603</v>
      </c>
      <c r="J135" s="40">
        <f t="shared" si="44"/>
        <v>0</v>
      </c>
      <c r="K135" s="42">
        <f t="shared" si="44"/>
        <v>0</v>
      </c>
      <c r="L135" s="39">
        <f t="shared" si="44"/>
        <v>55</v>
      </c>
      <c r="M135" s="40">
        <f t="shared" si="44"/>
        <v>20</v>
      </c>
      <c r="N135" s="41">
        <f t="shared" si="44"/>
        <v>87.254901960784309</v>
      </c>
      <c r="O135" s="40">
        <f t="shared" si="44"/>
        <v>13</v>
      </c>
      <c r="P135" s="40">
        <f t="shared" si="44"/>
        <v>20</v>
      </c>
      <c r="Q135" s="40">
        <f t="shared" si="44"/>
        <v>33</v>
      </c>
      <c r="R135" s="41">
        <f t="shared" si="44"/>
        <v>112.74509803921569</v>
      </c>
      <c r="S135" s="40">
        <f t="shared" si="44"/>
        <v>2</v>
      </c>
      <c r="T135" s="72">
        <f t="shared" si="44"/>
        <v>3.7735849056603774</v>
      </c>
      <c r="U135" s="134"/>
      <c r="V135" s="160"/>
      <c r="W135" s="172"/>
      <c r="X135" s="172"/>
      <c r="Y135" s="174"/>
      <c r="Z135" s="174"/>
      <c r="AA135" s="172"/>
    </row>
    <row r="136" spans="1:28" s="50" customFormat="1" ht="15.75" thickBot="1">
      <c r="A136" s="431" t="s">
        <v>14</v>
      </c>
      <c r="B136" s="431"/>
      <c r="C136" s="431"/>
      <c r="D136" s="431"/>
      <c r="E136" s="367">
        <f>SUM(E135)</f>
        <v>44</v>
      </c>
      <c r="F136" s="176">
        <f>F135</f>
        <v>17</v>
      </c>
      <c r="G136" s="177">
        <f>IF(F136&gt;0,(F136*100/(E136-J136)),0)</f>
        <v>38.636363636363633</v>
      </c>
      <c r="H136" s="176">
        <f>H135</f>
        <v>27</v>
      </c>
      <c r="I136" s="178">
        <f>IF(H136&gt;0,(H136*100/(E136-J136)),0)</f>
        <v>61.363636363636367</v>
      </c>
      <c r="J136" s="179">
        <f>J135</f>
        <v>0</v>
      </c>
      <c r="K136" s="180">
        <f>IF(J136&gt;0,(J136*100/E136),0)</f>
        <v>0</v>
      </c>
      <c r="L136" s="175">
        <f>L135</f>
        <v>55</v>
      </c>
      <c r="M136" s="176">
        <f>M135</f>
        <v>20</v>
      </c>
      <c r="N136" s="177">
        <f>IF(M136&gt;0,(M136*100/(L136-S136)),0)</f>
        <v>37.735849056603776</v>
      </c>
      <c r="O136" s="176">
        <f>O135</f>
        <v>13</v>
      </c>
      <c r="P136" s="176">
        <f>P135</f>
        <v>20</v>
      </c>
      <c r="Q136" s="176">
        <f>Q135</f>
        <v>33</v>
      </c>
      <c r="R136" s="178">
        <f>IF(Q136&gt;0,(Q136*100/(L136-S136)),0)</f>
        <v>62.264150943396224</v>
      </c>
      <c r="S136" s="179">
        <f>S135</f>
        <v>2</v>
      </c>
      <c r="T136" s="181">
        <f>IF(S136&gt;0,(S136*100/L136),0)</f>
        <v>3.6363636363636362</v>
      </c>
      <c r="U136" s="182" t="s">
        <v>106</v>
      </c>
      <c r="V136" s="161"/>
      <c r="W136" s="173"/>
      <c r="X136" s="173"/>
      <c r="Y136" s="173"/>
      <c r="Z136" s="173"/>
      <c r="AA136" s="145"/>
    </row>
    <row r="137" spans="1:28">
      <c r="A137" s="183"/>
      <c r="B137" s="75"/>
      <c r="C137" s="351"/>
      <c r="D137" s="124"/>
      <c r="E137" s="368"/>
      <c r="F137" s="75"/>
      <c r="G137" s="315"/>
      <c r="H137" s="75"/>
      <c r="I137" s="315"/>
      <c r="J137" s="75"/>
      <c r="K137" s="315"/>
      <c r="L137" s="316"/>
      <c r="M137" s="75"/>
      <c r="N137" s="315"/>
      <c r="O137" s="75"/>
      <c r="P137" s="316"/>
      <c r="Q137" s="316"/>
      <c r="R137" s="315"/>
      <c r="S137" s="75"/>
      <c r="T137" s="315"/>
      <c r="U137" s="75"/>
      <c r="V137" s="162"/>
      <c r="W137" s="117"/>
      <c r="X137" s="117"/>
      <c r="Y137" s="117"/>
      <c r="Z137" s="117"/>
      <c r="AA137" s="91"/>
    </row>
    <row r="138" spans="1:28" ht="15.75" thickBot="1">
      <c r="A138" s="187"/>
      <c r="B138" s="75"/>
      <c r="C138" s="351"/>
      <c r="D138" s="124"/>
      <c r="E138" s="368"/>
      <c r="F138" s="75"/>
      <c r="G138" s="315"/>
      <c r="H138" s="75"/>
      <c r="I138" s="315"/>
      <c r="J138" s="75"/>
      <c r="K138" s="315"/>
      <c r="L138" s="316"/>
      <c r="M138" s="75"/>
      <c r="N138" s="315"/>
      <c r="O138" s="75"/>
      <c r="P138" s="316"/>
      <c r="Q138" s="316"/>
      <c r="R138" s="315"/>
      <c r="S138" s="75"/>
      <c r="T138" s="315"/>
      <c r="U138" s="75"/>
      <c r="V138" s="162"/>
      <c r="W138" s="117"/>
      <c r="X138" s="117"/>
      <c r="Y138" s="117"/>
      <c r="Z138" s="117"/>
      <c r="AA138" s="117"/>
    </row>
    <row r="139" spans="1:28" s="1" customFormat="1" ht="18.75">
      <c r="A139" s="522" t="s">
        <v>50</v>
      </c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200"/>
      <c r="V139" s="164"/>
      <c r="W139" s="171"/>
      <c r="X139" s="171"/>
      <c r="Y139" s="171"/>
      <c r="Z139" s="171"/>
      <c r="AA139" s="171"/>
    </row>
    <row r="140" spans="1:28" s="1" customFormat="1" ht="19.5" thickBot="1">
      <c r="A140" s="434" t="s">
        <v>51</v>
      </c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201"/>
      <c r="V140" s="164"/>
      <c r="W140" s="171"/>
      <c r="X140" s="171"/>
      <c r="Y140" s="73"/>
      <c r="Z140" s="73"/>
      <c r="AA140" s="171"/>
    </row>
    <row r="141" spans="1:28" s="437" customFormat="1" ht="15.75" thickBot="1">
      <c r="A141" s="429"/>
      <c r="B141" s="436"/>
      <c r="C141" s="436"/>
      <c r="D141" s="436"/>
      <c r="E141" s="436"/>
      <c r="F141" s="436"/>
      <c r="G141" s="436"/>
      <c r="H141" s="436"/>
      <c r="I141" s="436"/>
      <c r="J141" s="436"/>
      <c r="K141" s="436"/>
      <c r="L141" s="436"/>
      <c r="M141" s="436"/>
      <c r="N141" s="436"/>
      <c r="O141" s="436"/>
      <c r="P141" s="436"/>
      <c r="Q141" s="436"/>
      <c r="R141" s="436"/>
      <c r="S141" s="436"/>
      <c r="T141" s="436"/>
      <c r="U141" s="436"/>
      <c r="V141" s="436"/>
      <c r="W141" s="436"/>
      <c r="X141" s="436"/>
      <c r="Y141" s="429"/>
      <c r="Z141" s="429"/>
    </row>
    <row r="142" spans="1:28" ht="15.75" thickBot="1">
      <c r="A142" s="427" t="s">
        <v>0</v>
      </c>
      <c r="B142" s="427"/>
      <c r="C142" s="474" t="s">
        <v>25</v>
      </c>
      <c r="D142" s="440"/>
      <c r="E142" s="445" t="s">
        <v>1</v>
      </c>
      <c r="F142" s="446"/>
      <c r="G142" s="446"/>
      <c r="H142" s="446"/>
      <c r="I142" s="446"/>
      <c r="J142" s="446"/>
      <c r="K142" s="447"/>
      <c r="L142" s="445" t="s">
        <v>2</v>
      </c>
      <c r="M142" s="446"/>
      <c r="N142" s="446"/>
      <c r="O142" s="446"/>
      <c r="P142" s="446"/>
      <c r="Q142" s="446"/>
      <c r="R142" s="446"/>
      <c r="S142" s="446"/>
      <c r="T142" s="448"/>
      <c r="U142" s="94" t="s">
        <v>34</v>
      </c>
      <c r="V142" s="162"/>
      <c r="W142" s="117"/>
      <c r="X142" s="117"/>
      <c r="Y142" s="117"/>
      <c r="Z142" s="117"/>
      <c r="AA142" s="117"/>
      <c r="AB142" s="117"/>
    </row>
    <row r="143" spans="1:28" ht="15.75" thickBot="1">
      <c r="A143" s="449" t="s">
        <v>3</v>
      </c>
      <c r="B143" s="449" t="s">
        <v>4</v>
      </c>
      <c r="C143" s="441"/>
      <c r="D143" s="442"/>
      <c r="E143" s="450" t="s">
        <v>5</v>
      </c>
      <c r="F143" s="452" t="s">
        <v>6</v>
      </c>
      <c r="G143" s="452"/>
      <c r="H143" s="453" t="s">
        <v>7</v>
      </c>
      <c r="I143" s="453"/>
      <c r="J143" s="454" t="s">
        <v>8</v>
      </c>
      <c r="K143" s="455"/>
      <c r="L143" s="456" t="s">
        <v>5</v>
      </c>
      <c r="M143" s="458" t="s">
        <v>6</v>
      </c>
      <c r="N143" s="459"/>
      <c r="O143" s="453" t="s">
        <v>7</v>
      </c>
      <c r="P143" s="453"/>
      <c r="Q143" s="453"/>
      <c r="R143" s="453"/>
      <c r="S143" s="460" t="s">
        <v>8</v>
      </c>
      <c r="T143" s="461"/>
      <c r="U143" s="146"/>
      <c r="V143" s="162"/>
      <c r="W143" s="117"/>
      <c r="X143" s="117"/>
      <c r="Y143" s="117"/>
      <c r="Z143" s="117"/>
      <c r="AA143" s="117"/>
      <c r="AB143" s="117"/>
    </row>
    <row r="144" spans="1:28">
      <c r="A144" s="449"/>
      <c r="B144" s="449"/>
      <c r="C144" s="441"/>
      <c r="D144" s="442"/>
      <c r="E144" s="450"/>
      <c r="F144" s="462" t="s">
        <v>9</v>
      </c>
      <c r="G144" s="464" t="s">
        <v>10</v>
      </c>
      <c r="H144" s="462" t="s">
        <v>9</v>
      </c>
      <c r="I144" s="466" t="s">
        <v>10</v>
      </c>
      <c r="J144" s="468" t="s">
        <v>5</v>
      </c>
      <c r="K144" s="470" t="s">
        <v>10</v>
      </c>
      <c r="L144" s="456"/>
      <c r="M144" s="462" t="s">
        <v>9</v>
      </c>
      <c r="N144" s="464" t="s">
        <v>10</v>
      </c>
      <c r="O144" s="427" t="s">
        <v>9</v>
      </c>
      <c r="P144" s="427"/>
      <c r="Q144" s="427"/>
      <c r="R144" s="466" t="s">
        <v>10</v>
      </c>
      <c r="S144" s="468" t="s">
        <v>5</v>
      </c>
      <c r="T144" s="472" t="s">
        <v>10</v>
      </c>
      <c r="U144" s="146"/>
      <c r="V144" s="162"/>
      <c r="W144" s="117"/>
      <c r="X144" s="117"/>
      <c r="Y144" s="117"/>
      <c r="Z144" s="117"/>
      <c r="AA144" s="117"/>
      <c r="AB144" s="117"/>
    </row>
    <row r="145" spans="1:28" ht="15.75" thickBot="1">
      <c r="A145" s="449"/>
      <c r="B145" s="449"/>
      <c r="C145" s="443"/>
      <c r="D145" s="444"/>
      <c r="E145" s="451"/>
      <c r="F145" s="463"/>
      <c r="G145" s="465"/>
      <c r="H145" s="463"/>
      <c r="I145" s="467"/>
      <c r="J145" s="469"/>
      <c r="K145" s="471"/>
      <c r="L145" s="457"/>
      <c r="M145" s="463"/>
      <c r="N145" s="465"/>
      <c r="O145" s="4" t="s">
        <v>11</v>
      </c>
      <c r="P145" s="5" t="s">
        <v>12</v>
      </c>
      <c r="Q145" s="5" t="s">
        <v>13</v>
      </c>
      <c r="R145" s="467"/>
      <c r="S145" s="469"/>
      <c r="T145" s="473"/>
      <c r="U145" s="89"/>
      <c r="V145" s="162"/>
      <c r="W145" s="117"/>
      <c r="X145" s="117"/>
      <c r="Y145" s="117"/>
      <c r="Z145" s="117"/>
      <c r="AA145" s="117"/>
      <c r="AB145" s="117"/>
    </row>
    <row r="146" spans="1:28">
      <c r="A146" s="427"/>
      <c r="B146" s="427"/>
      <c r="C146" s="427"/>
      <c r="D146" s="427"/>
      <c r="E146" s="428"/>
      <c r="F146" s="428"/>
      <c r="G146" s="428"/>
      <c r="H146" s="428"/>
      <c r="I146" s="428"/>
      <c r="J146" s="428"/>
      <c r="K146" s="428"/>
      <c r="L146" s="428"/>
      <c r="M146" s="428"/>
      <c r="N146" s="428"/>
      <c r="O146" s="428"/>
      <c r="P146" s="428"/>
      <c r="Q146" s="428"/>
      <c r="R146" s="428"/>
      <c r="S146" s="428"/>
      <c r="T146" s="429"/>
      <c r="U146" s="151"/>
      <c r="V146" s="162"/>
      <c r="W146" s="117"/>
      <c r="X146" s="117"/>
      <c r="Y146" s="117"/>
      <c r="Z146" s="117"/>
      <c r="AA146" s="117"/>
      <c r="AB146" s="117"/>
    </row>
    <row r="147" spans="1:28" s="12" customFormat="1" ht="14.25" customHeight="1">
      <c r="A147" s="57">
        <v>42917</v>
      </c>
      <c r="B147" s="57">
        <v>43100</v>
      </c>
      <c r="C147" s="348"/>
      <c r="D147" s="377" t="s">
        <v>15</v>
      </c>
      <c r="E147" s="365">
        <v>17</v>
      </c>
      <c r="F147" s="14">
        <v>15</v>
      </c>
      <c r="G147" s="36">
        <f t="shared" ref="G147" si="45">IF(F147&gt;0,(F147*100/(E147-J147)),0)</f>
        <v>88.235294117647058</v>
      </c>
      <c r="H147" s="14">
        <v>2</v>
      </c>
      <c r="I147" s="37">
        <f t="shared" ref="I147" si="46">IF(H147&gt;0,(H147*100/(E147-J147)),0)</f>
        <v>11.764705882352942</v>
      </c>
      <c r="J147" s="53">
        <v>0</v>
      </c>
      <c r="K147" s="38">
        <f t="shared" ref="K147" si="47">IF(J147&gt;0,(J147*100/(E147)),0)</f>
        <v>0</v>
      </c>
      <c r="L147" s="13">
        <v>32</v>
      </c>
      <c r="M147" s="14">
        <v>14</v>
      </c>
      <c r="N147" s="36">
        <f t="shared" ref="N147" si="48">IF(M147&gt;0,(M147*100/(L147-S147)),0)</f>
        <v>43.75</v>
      </c>
      <c r="O147" s="14">
        <v>3</v>
      </c>
      <c r="P147" s="14">
        <v>15</v>
      </c>
      <c r="Q147" s="14">
        <v>18</v>
      </c>
      <c r="R147" s="37">
        <f t="shared" ref="R147" si="49">IF(Q147&gt;0,(Q147*100/(L147-S147)),0)</f>
        <v>56.25</v>
      </c>
      <c r="S147" s="56">
        <v>0</v>
      </c>
      <c r="T147" s="71">
        <f t="shared" ref="T147" si="50">IF(S147&gt;0,(S147*100/(L147)),0)</f>
        <v>0</v>
      </c>
      <c r="U147" s="125"/>
      <c r="V147" s="165"/>
      <c r="W147" s="166"/>
      <c r="X147" s="166"/>
      <c r="Y147" s="166"/>
      <c r="Z147" s="166"/>
      <c r="AA147" s="166"/>
      <c r="AB147" s="166"/>
    </row>
    <row r="148" spans="1:28" s="44" customFormat="1">
      <c r="A148" s="430" t="s">
        <v>13</v>
      </c>
      <c r="B148" s="430"/>
      <c r="C148" s="430"/>
      <c r="D148" s="430"/>
      <c r="E148" s="366">
        <f t="shared" ref="E148:T148" si="51">SUM(E147:E147)</f>
        <v>17</v>
      </c>
      <c r="F148" s="40">
        <f t="shared" si="51"/>
        <v>15</v>
      </c>
      <c r="G148" s="41">
        <f t="shared" si="51"/>
        <v>88.235294117647058</v>
      </c>
      <c r="H148" s="40">
        <f t="shared" si="51"/>
        <v>2</v>
      </c>
      <c r="I148" s="41">
        <f t="shared" si="51"/>
        <v>11.764705882352942</v>
      </c>
      <c r="J148" s="40">
        <f t="shared" si="51"/>
        <v>0</v>
      </c>
      <c r="K148" s="42">
        <f t="shared" si="51"/>
        <v>0</v>
      </c>
      <c r="L148" s="39">
        <f t="shared" si="51"/>
        <v>32</v>
      </c>
      <c r="M148" s="40">
        <f t="shared" si="51"/>
        <v>14</v>
      </c>
      <c r="N148" s="41">
        <f t="shared" si="51"/>
        <v>43.75</v>
      </c>
      <c r="O148" s="40">
        <f t="shared" si="51"/>
        <v>3</v>
      </c>
      <c r="P148" s="40">
        <f t="shared" si="51"/>
        <v>15</v>
      </c>
      <c r="Q148" s="40">
        <f t="shared" si="51"/>
        <v>18</v>
      </c>
      <c r="R148" s="41">
        <f t="shared" si="51"/>
        <v>56.25</v>
      </c>
      <c r="S148" s="40">
        <f t="shared" si="51"/>
        <v>0</v>
      </c>
      <c r="T148" s="72">
        <f t="shared" si="51"/>
        <v>0</v>
      </c>
      <c r="U148" s="134"/>
      <c r="V148" s="160"/>
      <c r="W148" s="172"/>
      <c r="X148" s="172"/>
      <c r="Y148" s="174"/>
      <c r="Z148" s="174"/>
      <c r="AA148" s="174"/>
      <c r="AB148" s="174"/>
    </row>
    <row r="149" spans="1:28" s="50" customFormat="1" ht="15.75" thickBot="1">
      <c r="A149" s="431" t="s">
        <v>14</v>
      </c>
      <c r="B149" s="431"/>
      <c r="C149" s="431"/>
      <c r="D149" s="431"/>
      <c r="E149" s="367">
        <f>SUM(E148)</f>
        <v>17</v>
      </c>
      <c r="F149" s="176">
        <f>F148</f>
        <v>15</v>
      </c>
      <c r="G149" s="177">
        <f>IF(F149&gt;0,(F149*100/(E149-J149)),0)</f>
        <v>88.235294117647058</v>
      </c>
      <c r="H149" s="176">
        <f>H148</f>
        <v>2</v>
      </c>
      <c r="I149" s="178">
        <f>IF(H149&gt;0,(H149*100/(E149-J149)),0)</f>
        <v>11.764705882352942</v>
      </c>
      <c r="J149" s="179">
        <f>J148</f>
        <v>0</v>
      </c>
      <c r="K149" s="180">
        <f>IF(J149&gt;0,(J149*100/E149),0)</f>
        <v>0</v>
      </c>
      <c r="L149" s="175">
        <f>L148</f>
        <v>32</v>
      </c>
      <c r="M149" s="176">
        <f>M148</f>
        <v>14</v>
      </c>
      <c r="N149" s="177">
        <f>IF(M149&gt;0,(M149*100/(L149-S149)),0)</f>
        <v>43.75</v>
      </c>
      <c r="O149" s="176">
        <f>O148</f>
        <v>3</v>
      </c>
      <c r="P149" s="176">
        <f>P148</f>
        <v>15</v>
      </c>
      <c r="Q149" s="176">
        <f>Q148</f>
        <v>18</v>
      </c>
      <c r="R149" s="178">
        <f>IF(Q149&gt;0,(Q149*100/(L149-S149)),0)</f>
        <v>56.25</v>
      </c>
      <c r="S149" s="179">
        <f>S148</f>
        <v>0</v>
      </c>
      <c r="T149" s="181">
        <f>IF(S149&gt;0,(S149*100/L149),0)</f>
        <v>0</v>
      </c>
      <c r="U149" s="182" t="s">
        <v>106</v>
      </c>
      <c r="V149" s="161"/>
      <c r="W149" s="173"/>
      <c r="X149" s="173"/>
      <c r="Y149" s="173"/>
      <c r="Z149" s="173"/>
      <c r="AA149" s="173"/>
      <c r="AB149" s="173"/>
    </row>
    <row r="150" spans="1:28">
      <c r="A150" s="183"/>
      <c r="B150" s="184"/>
      <c r="C150" s="184"/>
      <c r="D150" s="140"/>
      <c r="E150" s="184"/>
      <c r="F150" s="184"/>
      <c r="G150" s="185"/>
      <c r="H150" s="184"/>
      <c r="I150" s="185"/>
      <c r="J150" s="184"/>
      <c r="K150" s="185"/>
      <c r="L150" s="186"/>
      <c r="M150" s="184"/>
      <c r="N150" s="185"/>
      <c r="O150" s="184"/>
      <c r="P150" s="186"/>
      <c r="Q150" s="186"/>
      <c r="R150" s="185"/>
      <c r="S150" s="184"/>
      <c r="T150" s="185"/>
      <c r="U150" s="140"/>
      <c r="V150" s="162"/>
      <c r="W150" s="117"/>
      <c r="X150" s="117"/>
      <c r="Y150" s="117"/>
      <c r="Z150" s="117"/>
      <c r="AA150" s="117"/>
      <c r="AB150" s="117"/>
    </row>
    <row r="151" spans="1:28" ht="15.75" thickBot="1">
      <c r="A151" s="187"/>
      <c r="B151" s="188"/>
      <c r="C151" s="188"/>
      <c r="D151" s="150"/>
      <c r="E151" s="188"/>
      <c r="F151" s="188"/>
      <c r="G151" s="189"/>
      <c r="H151" s="188"/>
      <c r="I151" s="189"/>
      <c r="J151" s="188"/>
      <c r="K151" s="189"/>
      <c r="L151" s="190"/>
      <c r="M151" s="188"/>
      <c r="N151" s="189"/>
      <c r="O151" s="188"/>
      <c r="P151" s="190"/>
      <c r="Q151" s="190"/>
      <c r="R151" s="189"/>
      <c r="S151" s="188"/>
      <c r="T151" s="189"/>
      <c r="U151" s="150"/>
      <c r="V151" s="162"/>
      <c r="W151" s="117"/>
      <c r="X151" s="117"/>
      <c r="Y151" s="117"/>
      <c r="Z151" s="117"/>
      <c r="AA151" s="117"/>
      <c r="AB151" s="117"/>
    </row>
    <row r="152" spans="1:28" s="1" customFormat="1" ht="18.75">
      <c r="A152" s="522" t="s">
        <v>52</v>
      </c>
      <c r="B152" s="523"/>
      <c r="C152" s="523"/>
      <c r="D152" s="523"/>
      <c r="E152" s="523"/>
      <c r="F152" s="523"/>
      <c r="G152" s="523"/>
      <c r="H152" s="523"/>
      <c r="I152" s="523"/>
      <c r="J152" s="523"/>
      <c r="K152" s="523"/>
      <c r="L152" s="523"/>
      <c r="M152" s="523"/>
      <c r="N152" s="523"/>
      <c r="O152" s="523"/>
      <c r="P152" s="523"/>
      <c r="Q152" s="523"/>
      <c r="R152" s="523"/>
      <c r="S152" s="523"/>
      <c r="T152" s="523"/>
      <c r="U152" s="270"/>
      <c r="V152" s="164"/>
      <c r="W152" s="171"/>
      <c r="X152" s="171"/>
      <c r="Y152" s="171"/>
      <c r="Z152" s="171"/>
    </row>
    <row r="153" spans="1:28" s="1" customFormat="1" ht="19.5" thickBot="1">
      <c r="A153" s="434" t="s">
        <v>53</v>
      </c>
      <c r="B153" s="435"/>
      <c r="C153" s="435"/>
      <c r="D153" s="435"/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201"/>
      <c r="V153" s="164"/>
      <c r="W153" s="171"/>
      <c r="X153" s="171"/>
      <c r="Y153" s="73"/>
      <c r="Z153" s="73"/>
    </row>
    <row r="154" spans="1:28" s="437" customFormat="1" ht="15.75" thickBot="1">
      <c r="A154" s="429"/>
      <c r="B154" s="436"/>
      <c r="C154" s="436"/>
      <c r="D154" s="436"/>
      <c r="E154" s="436"/>
      <c r="F154" s="436"/>
      <c r="G154" s="436"/>
      <c r="H154" s="436"/>
      <c r="I154" s="436"/>
      <c r="J154" s="436"/>
      <c r="K154" s="436"/>
      <c r="L154" s="436"/>
      <c r="M154" s="436"/>
      <c r="N154" s="436"/>
      <c r="O154" s="436"/>
      <c r="P154" s="436"/>
      <c r="Q154" s="436"/>
      <c r="R154" s="436"/>
      <c r="S154" s="436"/>
      <c r="T154" s="436"/>
      <c r="U154" s="436"/>
      <c r="V154" s="436"/>
      <c r="W154" s="436"/>
      <c r="X154" s="436"/>
      <c r="Y154" s="429"/>
      <c r="Z154" s="429"/>
    </row>
    <row r="155" spans="1:28">
      <c r="A155" s="508" t="s">
        <v>0</v>
      </c>
      <c r="B155" s="508"/>
      <c r="C155" s="474" t="s">
        <v>25</v>
      </c>
      <c r="D155" s="475"/>
      <c r="E155" s="513" t="s">
        <v>1</v>
      </c>
      <c r="F155" s="514"/>
      <c r="G155" s="514"/>
      <c r="H155" s="514"/>
      <c r="I155" s="514"/>
      <c r="J155" s="514"/>
      <c r="K155" s="515"/>
      <c r="L155" s="513" t="s">
        <v>2</v>
      </c>
      <c r="M155" s="514"/>
      <c r="N155" s="514"/>
      <c r="O155" s="514"/>
      <c r="P155" s="514"/>
      <c r="Q155" s="514"/>
      <c r="R155" s="514"/>
      <c r="S155" s="514"/>
      <c r="T155" s="516"/>
      <c r="U155" s="123" t="s">
        <v>34</v>
      </c>
      <c r="V155" s="162"/>
      <c r="W155" s="117"/>
      <c r="X155" s="117"/>
      <c r="Y155" s="117"/>
    </row>
    <row r="156" spans="1:28" ht="15.75" thickBot="1">
      <c r="A156" s="517" t="s">
        <v>3</v>
      </c>
      <c r="B156" s="517" t="s">
        <v>4</v>
      </c>
      <c r="C156" s="476"/>
      <c r="D156" s="477"/>
      <c r="E156" s="518" t="s">
        <v>5</v>
      </c>
      <c r="F156" s="452" t="s">
        <v>6</v>
      </c>
      <c r="G156" s="452"/>
      <c r="H156" s="453" t="s">
        <v>7</v>
      </c>
      <c r="I156" s="453"/>
      <c r="J156" s="454" t="s">
        <v>8</v>
      </c>
      <c r="K156" s="455"/>
      <c r="L156" s="520" t="s">
        <v>5</v>
      </c>
      <c r="M156" s="458" t="s">
        <v>6</v>
      </c>
      <c r="N156" s="459"/>
      <c r="O156" s="453" t="s">
        <v>7</v>
      </c>
      <c r="P156" s="453"/>
      <c r="Q156" s="453"/>
      <c r="R156" s="453"/>
      <c r="S156" s="460" t="s">
        <v>8</v>
      </c>
      <c r="T156" s="461"/>
      <c r="U156" s="120"/>
      <c r="V156" s="162"/>
      <c r="W156" s="117"/>
      <c r="X156" s="117"/>
      <c r="Y156" s="117"/>
    </row>
    <row r="157" spans="1:28">
      <c r="A157" s="517"/>
      <c r="B157" s="517"/>
      <c r="C157" s="476"/>
      <c r="D157" s="477"/>
      <c r="E157" s="518"/>
      <c r="F157" s="462" t="s">
        <v>9</v>
      </c>
      <c r="G157" s="464" t="s">
        <v>10</v>
      </c>
      <c r="H157" s="462" t="s">
        <v>9</v>
      </c>
      <c r="I157" s="466" t="s">
        <v>10</v>
      </c>
      <c r="J157" s="468" t="s">
        <v>5</v>
      </c>
      <c r="K157" s="470" t="s">
        <v>10</v>
      </c>
      <c r="L157" s="520"/>
      <c r="M157" s="462" t="s">
        <v>9</v>
      </c>
      <c r="N157" s="464" t="s">
        <v>10</v>
      </c>
      <c r="O157" s="508" t="s">
        <v>9</v>
      </c>
      <c r="P157" s="508"/>
      <c r="Q157" s="508"/>
      <c r="R157" s="466" t="s">
        <v>10</v>
      </c>
      <c r="S157" s="468" t="s">
        <v>5</v>
      </c>
      <c r="T157" s="472" t="s">
        <v>10</v>
      </c>
      <c r="U157" s="146"/>
      <c r="V157" s="162"/>
      <c r="W157" s="117"/>
      <c r="X157" s="117"/>
      <c r="Y157" s="117"/>
    </row>
    <row r="158" spans="1:28" ht="15.75" thickBot="1">
      <c r="A158" s="517"/>
      <c r="B158" s="517"/>
      <c r="C158" s="478"/>
      <c r="D158" s="479"/>
      <c r="E158" s="519"/>
      <c r="F158" s="463"/>
      <c r="G158" s="465"/>
      <c r="H158" s="463"/>
      <c r="I158" s="467"/>
      <c r="J158" s="469"/>
      <c r="K158" s="471"/>
      <c r="L158" s="521"/>
      <c r="M158" s="463"/>
      <c r="N158" s="465"/>
      <c r="O158" s="66" t="s">
        <v>11</v>
      </c>
      <c r="P158" s="67" t="s">
        <v>12</v>
      </c>
      <c r="Q158" s="67" t="s">
        <v>13</v>
      </c>
      <c r="R158" s="467"/>
      <c r="S158" s="469"/>
      <c r="T158" s="473"/>
      <c r="U158" s="89"/>
      <c r="V158" s="162"/>
      <c r="W158" s="117"/>
      <c r="X158" s="117"/>
      <c r="Y158" s="117"/>
    </row>
    <row r="159" spans="1:28" ht="15.75" thickBot="1">
      <c r="A159" s="508"/>
      <c r="B159" s="508"/>
      <c r="C159" s="508"/>
      <c r="D159" s="508"/>
      <c r="E159" s="509"/>
      <c r="F159" s="509"/>
      <c r="G159" s="509"/>
      <c r="H159" s="509"/>
      <c r="I159" s="509"/>
      <c r="J159" s="509"/>
      <c r="K159" s="509"/>
      <c r="L159" s="509"/>
      <c r="M159" s="509"/>
      <c r="N159" s="509"/>
      <c r="O159" s="509"/>
      <c r="P159" s="509"/>
      <c r="Q159" s="509"/>
      <c r="R159" s="509"/>
      <c r="S159" s="509"/>
      <c r="T159" s="510"/>
      <c r="U159" s="151"/>
      <c r="V159" s="162"/>
      <c r="W159" s="117"/>
      <c r="X159" s="117"/>
      <c r="Y159" s="117"/>
    </row>
    <row r="160" spans="1:28">
      <c r="A160" s="57">
        <v>42917</v>
      </c>
      <c r="B160" s="57">
        <v>43100</v>
      </c>
      <c r="C160" s="348"/>
      <c r="D160" s="377" t="s">
        <v>16</v>
      </c>
      <c r="E160" s="361">
        <v>0</v>
      </c>
      <c r="F160" s="8">
        <v>0</v>
      </c>
      <c r="G160" s="33">
        <f>IF(F160&gt;0,(F160*100/(E160-J160)),0)</f>
        <v>0</v>
      </c>
      <c r="H160" s="8">
        <v>0</v>
      </c>
      <c r="I160" s="34">
        <f>IF(H160&gt;0,(H160*100/(E160-J160)),0)</f>
        <v>0</v>
      </c>
      <c r="J160" s="52">
        <v>0</v>
      </c>
      <c r="K160" s="35">
        <f>IF(J160&gt;0,(J160*100/(E160)),0)</f>
        <v>0</v>
      </c>
      <c r="L160" s="7">
        <v>0</v>
      </c>
      <c r="M160" s="8">
        <v>0</v>
      </c>
      <c r="N160" s="33">
        <f>IF(M160&gt;0,(M160*100/(L160-S160)),0)</f>
        <v>0</v>
      </c>
      <c r="O160" s="8">
        <v>0</v>
      </c>
      <c r="P160" s="8">
        <v>0</v>
      </c>
      <c r="Q160" s="8">
        <v>0</v>
      </c>
      <c r="R160" s="34">
        <f>IF(Q160&gt;0,(Q160*100/(L160-S160)),0)</f>
        <v>0</v>
      </c>
      <c r="S160" s="58">
        <v>0</v>
      </c>
      <c r="T160" s="87">
        <f>IF(S160&gt;0,(S160*100/(L160)),0)</f>
        <v>0</v>
      </c>
      <c r="U160" s="125"/>
      <c r="V160" s="163"/>
      <c r="W160" s="91"/>
      <c r="X160" s="91"/>
      <c r="Y160" s="117"/>
    </row>
    <row r="161" spans="1:26" s="44" customFormat="1">
      <c r="A161" s="6"/>
      <c r="B161" s="6"/>
      <c r="C161" s="348"/>
      <c r="D161" s="377" t="s">
        <v>17</v>
      </c>
      <c r="E161" s="365">
        <v>0</v>
      </c>
      <c r="F161" s="14">
        <v>0</v>
      </c>
      <c r="G161" s="36">
        <f t="shared" ref="G161:G164" si="52">IF(F161&gt;0,(F161*100/(E161-J161)),0)</f>
        <v>0</v>
      </c>
      <c r="H161" s="14">
        <v>0</v>
      </c>
      <c r="I161" s="37">
        <f t="shared" ref="I161:I164" si="53">IF(H161&gt;0,(H161*100/(E161-J161)),0)</f>
        <v>0</v>
      </c>
      <c r="J161" s="53">
        <v>0</v>
      </c>
      <c r="K161" s="38">
        <f t="shared" ref="K161:K164" si="54">IF(J161&gt;0,(J161*100/(E161)),0)</f>
        <v>0</v>
      </c>
      <c r="L161" s="13">
        <v>0</v>
      </c>
      <c r="M161" s="14">
        <v>0</v>
      </c>
      <c r="N161" s="36">
        <f t="shared" ref="N161:N164" si="55">IF(M161&gt;0,(M161*100/(L161-S161)),0)</f>
        <v>0</v>
      </c>
      <c r="O161" s="14">
        <v>0</v>
      </c>
      <c r="P161" s="14">
        <v>0</v>
      </c>
      <c r="Q161" s="14">
        <v>0</v>
      </c>
      <c r="R161" s="37">
        <f t="shared" ref="R161:R164" si="56">IF(Q161&gt;0,(Q161*100/(L161-S161)),0)</f>
        <v>0</v>
      </c>
      <c r="S161" s="56">
        <v>0</v>
      </c>
      <c r="T161" s="71">
        <f t="shared" ref="T161:T164" si="57">IF(S161&gt;0,(S161*100/(L161)),0)</f>
        <v>0</v>
      </c>
      <c r="U161" s="128"/>
      <c r="V161" s="160"/>
      <c r="W161" s="172"/>
      <c r="X161" s="172"/>
      <c r="Y161" s="174"/>
      <c r="Z161" s="174"/>
    </row>
    <row r="162" spans="1:26" s="50" customFormat="1">
      <c r="A162" s="6"/>
      <c r="B162" s="6"/>
      <c r="C162" s="348"/>
      <c r="D162" s="377" t="s">
        <v>18</v>
      </c>
      <c r="E162" s="365">
        <v>0</v>
      </c>
      <c r="F162" s="14">
        <v>0</v>
      </c>
      <c r="G162" s="36">
        <f t="shared" si="52"/>
        <v>0</v>
      </c>
      <c r="H162" s="14">
        <v>0</v>
      </c>
      <c r="I162" s="37">
        <f t="shared" si="53"/>
        <v>0</v>
      </c>
      <c r="J162" s="53">
        <v>0</v>
      </c>
      <c r="K162" s="38">
        <f t="shared" si="54"/>
        <v>0</v>
      </c>
      <c r="L162" s="13">
        <v>0</v>
      </c>
      <c r="M162" s="14">
        <v>0</v>
      </c>
      <c r="N162" s="36">
        <f t="shared" si="55"/>
        <v>0</v>
      </c>
      <c r="O162" s="14">
        <v>0</v>
      </c>
      <c r="P162" s="14">
        <v>0</v>
      </c>
      <c r="Q162" s="14">
        <v>0</v>
      </c>
      <c r="R162" s="37">
        <f t="shared" si="56"/>
        <v>0</v>
      </c>
      <c r="S162" s="56">
        <v>0</v>
      </c>
      <c r="T162" s="71">
        <f t="shared" si="57"/>
        <v>0</v>
      </c>
      <c r="U162" s="139"/>
      <c r="V162" s="161"/>
      <c r="W162" s="173"/>
      <c r="X162" s="173"/>
      <c r="Y162" s="173"/>
      <c r="Z162" s="173"/>
    </row>
    <row r="163" spans="1:26">
      <c r="A163" s="68"/>
      <c r="B163" s="68"/>
      <c r="C163" s="352"/>
      <c r="D163" s="377" t="s">
        <v>19</v>
      </c>
      <c r="E163" s="365">
        <v>3</v>
      </c>
      <c r="F163" s="14">
        <v>2</v>
      </c>
      <c r="G163" s="36">
        <f t="shared" si="52"/>
        <v>66.666666666666671</v>
      </c>
      <c r="H163" s="14">
        <v>1</v>
      </c>
      <c r="I163" s="37">
        <f t="shared" si="53"/>
        <v>33.333333333333336</v>
      </c>
      <c r="J163" s="53">
        <v>0</v>
      </c>
      <c r="K163" s="38">
        <f t="shared" si="54"/>
        <v>0</v>
      </c>
      <c r="L163" s="13">
        <v>7</v>
      </c>
      <c r="M163" s="14">
        <v>1</v>
      </c>
      <c r="N163" s="36">
        <f t="shared" si="55"/>
        <v>14.285714285714286</v>
      </c>
      <c r="O163" s="14">
        <v>5</v>
      </c>
      <c r="P163" s="14">
        <v>1</v>
      </c>
      <c r="Q163" s="14">
        <v>6</v>
      </c>
      <c r="R163" s="37">
        <f t="shared" si="56"/>
        <v>85.714285714285708</v>
      </c>
      <c r="S163" s="56">
        <v>0</v>
      </c>
      <c r="T163" s="71">
        <f t="shared" si="57"/>
        <v>0</v>
      </c>
      <c r="U163" s="127"/>
      <c r="V163" s="162"/>
      <c r="W163" s="117"/>
      <c r="X163" s="117"/>
      <c r="Y163" s="117"/>
      <c r="Z163" s="117"/>
    </row>
    <row r="164" spans="1:26">
      <c r="A164" s="68"/>
      <c r="B164" s="68"/>
      <c r="C164" s="352"/>
      <c r="D164" s="377" t="s">
        <v>15</v>
      </c>
      <c r="E164" s="365">
        <v>56</v>
      </c>
      <c r="F164" s="14">
        <v>30</v>
      </c>
      <c r="G164" s="36">
        <f t="shared" si="52"/>
        <v>57.692307692307693</v>
      </c>
      <c r="H164" s="14">
        <v>22</v>
      </c>
      <c r="I164" s="37">
        <f t="shared" si="53"/>
        <v>42.307692307692307</v>
      </c>
      <c r="J164" s="53">
        <v>4</v>
      </c>
      <c r="K164" s="38">
        <f t="shared" si="54"/>
        <v>7.1428571428571432</v>
      </c>
      <c r="L164" s="13">
        <v>92</v>
      </c>
      <c r="M164" s="14">
        <v>22</v>
      </c>
      <c r="N164" s="36">
        <f t="shared" si="55"/>
        <v>24.444444444444443</v>
      </c>
      <c r="O164" s="14">
        <v>33</v>
      </c>
      <c r="P164" s="14">
        <v>35</v>
      </c>
      <c r="Q164" s="14">
        <v>68</v>
      </c>
      <c r="R164" s="37">
        <f t="shared" si="56"/>
        <v>75.555555555555557</v>
      </c>
      <c r="S164" s="56">
        <v>2</v>
      </c>
      <c r="T164" s="71">
        <f t="shared" si="57"/>
        <v>2.1739130434782608</v>
      </c>
      <c r="U164" s="127"/>
      <c r="V164" s="163"/>
      <c r="W164" s="91"/>
      <c r="X164" s="91"/>
      <c r="Y164" s="117"/>
      <c r="Z164" s="117"/>
    </row>
    <row r="165" spans="1:26" s="1" customFormat="1" ht="18.75">
      <c r="A165" s="430" t="s">
        <v>13</v>
      </c>
      <c r="B165" s="430"/>
      <c r="C165" s="430"/>
      <c r="D165" s="430"/>
      <c r="E165" s="366">
        <f t="shared" ref="E165:T165" si="58">SUM(E160:E164)</f>
        <v>59</v>
      </c>
      <c r="F165" s="40">
        <f t="shared" si="58"/>
        <v>32</v>
      </c>
      <c r="G165" s="41">
        <f t="shared" si="58"/>
        <v>124.35897435897436</v>
      </c>
      <c r="H165" s="40">
        <f t="shared" si="58"/>
        <v>23</v>
      </c>
      <c r="I165" s="41">
        <f t="shared" si="58"/>
        <v>75.641025641025635</v>
      </c>
      <c r="J165" s="40">
        <f t="shared" si="58"/>
        <v>4</v>
      </c>
      <c r="K165" s="42">
        <f t="shared" si="58"/>
        <v>7.1428571428571432</v>
      </c>
      <c r="L165" s="39">
        <f t="shared" si="58"/>
        <v>99</v>
      </c>
      <c r="M165" s="40">
        <f t="shared" si="58"/>
        <v>23</v>
      </c>
      <c r="N165" s="41">
        <f t="shared" si="58"/>
        <v>38.730158730158728</v>
      </c>
      <c r="O165" s="40">
        <f t="shared" si="58"/>
        <v>38</v>
      </c>
      <c r="P165" s="40">
        <f t="shared" si="58"/>
        <v>36</v>
      </c>
      <c r="Q165" s="40">
        <f t="shared" si="58"/>
        <v>74</v>
      </c>
      <c r="R165" s="41">
        <f t="shared" si="58"/>
        <v>161.26984126984127</v>
      </c>
      <c r="S165" s="40">
        <f t="shared" si="58"/>
        <v>2</v>
      </c>
      <c r="T165" s="72">
        <f t="shared" si="58"/>
        <v>2.1739130434782608</v>
      </c>
      <c r="U165" s="138"/>
      <c r="V165" s="74"/>
      <c r="W165" s="73"/>
      <c r="X165" s="73"/>
      <c r="Y165" s="171"/>
      <c r="Z165" s="171"/>
    </row>
    <row r="166" spans="1:26" s="1" customFormat="1" ht="19.5" thickBot="1">
      <c r="A166" s="431" t="s">
        <v>14</v>
      </c>
      <c r="B166" s="431"/>
      <c r="C166" s="431"/>
      <c r="D166" s="431"/>
      <c r="E166" s="367">
        <f>SUM(E165)</f>
        <v>59</v>
      </c>
      <c r="F166" s="176">
        <f>F165</f>
        <v>32</v>
      </c>
      <c r="G166" s="177">
        <f>IF(F166&gt;0,(F166*100/(E166-J166)),0)</f>
        <v>58.18181818181818</v>
      </c>
      <c r="H166" s="176">
        <f>H165</f>
        <v>23</v>
      </c>
      <c r="I166" s="178">
        <f>IF(H166&gt;0,(H166*100/(E166-J166)),0)</f>
        <v>41.81818181818182</v>
      </c>
      <c r="J166" s="179">
        <f>J165</f>
        <v>4</v>
      </c>
      <c r="K166" s="180">
        <f>IF(J166&gt;0,(J166*100/E166),0)</f>
        <v>6.7796610169491522</v>
      </c>
      <c r="L166" s="175">
        <f>L165</f>
        <v>99</v>
      </c>
      <c r="M166" s="176">
        <f>M165</f>
        <v>23</v>
      </c>
      <c r="N166" s="177">
        <f>IF(M166&gt;0,(M166*100/(L166-S166)),0)</f>
        <v>23.711340206185568</v>
      </c>
      <c r="O166" s="176">
        <f>O165</f>
        <v>38</v>
      </c>
      <c r="P166" s="176">
        <f>P165</f>
        <v>36</v>
      </c>
      <c r="Q166" s="176">
        <f>Q165</f>
        <v>74</v>
      </c>
      <c r="R166" s="178">
        <f>IF(Q166&gt;0,(Q166*100/(L166-S166)),0)</f>
        <v>76.288659793814432</v>
      </c>
      <c r="S166" s="179">
        <f>S165</f>
        <v>2</v>
      </c>
      <c r="T166" s="181">
        <f>IF(S166&gt;0,(S166*100/L166),0)</f>
        <v>2.0202020202020203</v>
      </c>
      <c r="U166" s="289" t="s">
        <v>106</v>
      </c>
      <c r="V166" s="74"/>
      <c r="W166" s="73"/>
      <c r="X166" s="73"/>
      <c r="Y166" s="171"/>
      <c r="Z166" s="171"/>
    </row>
    <row r="167" spans="1:26">
      <c r="A167" s="183"/>
      <c r="B167" s="184"/>
      <c r="C167" s="184"/>
      <c r="D167" s="140"/>
      <c r="E167" s="184"/>
      <c r="F167" s="184"/>
      <c r="G167" s="185"/>
      <c r="H167" s="184"/>
      <c r="I167" s="185"/>
      <c r="J167" s="184"/>
      <c r="K167" s="185"/>
      <c r="L167" s="186"/>
      <c r="M167" s="184"/>
      <c r="N167" s="185"/>
      <c r="O167" s="184"/>
      <c r="P167" s="186"/>
      <c r="Q167" s="186"/>
      <c r="R167" s="185"/>
      <c r="S167" s="184"/>
      <c r="T167" s="185"/>
      <c r="U167" s="197"/>
      <c r="V167" s="163"/>
      <c r="W167" s="91"/>
      <c r="X167" s="91"/>
      <c r="Y167" s="117"/>
      <c r="Z167" s="117"/>
    </row>
    <row r="168" spans="1:26">
      <c r="A168" s="198"/>
      <c r="B168" s="19"/>
      <c r="C168" s="19"/>
      <c r="E168" s="19"/>
      <c r="F168" s="19"/>
      <c r="G168" s="253"/>
      <c r="H168" s="19"/>
      <c r="I168" s="253"/>
      <c r="J168" s="19"/>
      <c r="K168" s="253"/>
      <c r="L168" s="254"/>
      <c r="M168" s="19"/>
      <c r="N168" s="253"/>
      <c r="O168" s="19"/>
      <c r="P168" s="254"/>
      <c r="Q168" s="254"/>
      <c r="R168" s="253"/>
      <c r="S168" s="19"/>
      <c r="T168" s="253"/>
      <c r="U168" s="199"/>
      <c r="V168" s="162"/>
      <c r="W168" s="117"/>
      <c r="X168" s="117"/>
      <c r="Y168" s="117"/>
      <c r="Z168" s="117"/>
    </row>
    <row r="169" spans="1:26" s="1" customFormat="1" ht="18.75">
      <c r="A169" s="432" t="s">
        <v>54</v>
      </c>
      <c r="B169" s="433"/>
      <c r="C169" s="433"/>
      <c r="D169" s="433"/>
      <c r="E169" s="433"/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433"/>
      <c r="Q169" s="433"/>
      <c r="R169" s="433"/>
      <c r="S169" s="433"/>
      <c r="T169" s="433"/>
      <c r="U169" s="200"/>
      <c r="V169" s="164"/>
      <c r="W169" s="171"/>
      <c r="X169" s="171"/>
      <c r="Y169" s="171"/>
    </row>
    <row r="170" spans="1:26" s="1" customFormat="1" ht="19.5" thickBot="1">
      <c r="A170" s="434" t="s">
        <v>55</v>
      </c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201"/>
      <c r="V170" s="164"/>
      <c r="W170" s="171"/>
      <c r="X170" s="171"/>
      <c r="Y170" s="171"/>
    </row>
    <row r="171" spans="1:26" s="429" customFormat="1" ht="15.75" thickBot="1">
      <c r="B171" s="436"/>
      <c r="C171" s="436"/>
      <c r="D171" s="436"/>
      <c r="E171" s="436"/>
      <c r="F171" s="436"/>
      <c r="G171" s="436"/>
      <c r="H171" s="436"/>
      <c r="I171" s="436"/>
      <c r="J171" s="436"/>
      <c r="K171" s="436"/>
      <c r="L171" s="436"/>
      <c r="M171" s="436"/>
      <c r="N171" s="436"/>
      <c r="O171" s="436"/>
      <c r="P171" s="436"/>
      <c r="Q171" s="436"/>
      <c r="R171" s="436"/>
      <c r="S171" s="436"/>
      <c r="T171" s="436"/>
      <c r="U171" s="436"/>
      <c r="V171" s="436"/>
      <c r="W171" s="436"/>
      <c r="X171" s="436"/>
    </row>
    <row r="172" spans="1:26">
      <c r="A172" s="560" t="s">
        <v>0</v>
      </c>
      <c r="B172" s="562"/>
      <c r="C172" s="474" t="s">
        <v>25</v>
      </c>
      <c r="D172" s="475"/>
      <c r="E172" s="563" t="s">
        <v>1</v>
      </c>
      <c r="F172" s="564"/>
      <c r="G172" s="564"/>
      <c r="H172" s="564"/>
      <c r="I172" s="564"/>
      <c r="J172" s="564"/>
      <c r="K172" s="565"/>
      <c r="L172" s="563" t="s">
        <v>2</v>
      </c>
      <c r="M172" s="564"/>
      <c r="N172" s="564"/>
      <c r="O172" s="564"/>
      <c r="P172" s="564"/>
      <c r="Q172" s="564"/>
      <c r="R172" s="564"/>
      <c r="S172" s="564"/>
      <c r="T172" s="564"/>
      <c r="U172" s="123" t="s">
        <v>34</v>
      </c>
      <c r="V172" s="162"/>
      <c r="W172" s="117"/>
      <c r="X172" s="117"/>
    </row>
    <row r="173" spans="1:26" ht="15.75" thickBot="1">
      <c r="A173" s="449" t="s">
        <v>3</v>
      </c>
      <c r="B173" s="449" t="s">
        <v>4</v>
      </c>
      <c r="C173" s="476"/>
      <c r="D173" s="477"/>
      <c r="E173" s="450" t="s">
        <v>5</v>
      </c>
      <c r="F173" s="458" t="s">
        <v>6</v>
      </c>
      <c r="G173" s="459"/>
      <c r="H173" s="566" t="s">
        <v>7</v>
      </c>
      <c r="I173" s="567"/>
      <c r="J173" s="568" t="s">
        <v>8</v>
      </c>
      <c r="K173" s="569"/>
      <c r="L173" s="456" t="s">
        <v>5</v>
      </c>
      <c r="M173" s="458" t="s">
        <v>6</v>
      </c>
      <c r="N173" s="459"/>
      <c r="O173" s="566" t="s">
        <v>7</v>
      </c>
      <c r="P173" s="570"/>
      <c r="Q173" s="570"/>
      <c r="R173" s="567"/>
      <c r="S173" s="461" t="s">
        <v>8</v>
      </c>
      <c r="T173" s="571"/>
      <c r="U173" s="116"/>
      <c r="V173" s="162"/>
      <c r="W173" s="117"/>
      <c r="X173" s="117"/>
    </row>
    <row r="174" spans="1:26">
      <c r="A174" s="449"/>
      <c r="B174" s="449"/>
      <c r="C174" s="476"/>
      <c r="D174" s="477"/>
      <c r="E174" s="450"/>
      <c r="F174" s="462" t="s">
        <v>9</v>
      </c>
      <c r="G174" s="464" t="s">
        <v>10</v>
      </c>
      <c r="H174" s="462" t="s">
        <v>9</v>
      </c>
      <c r="I174" s="466" t="s">
        <v>10</v>
      </c>
      <c r="J174" s="468" t="s">
        <v>5</v>
      </c>
      <c r="K174" s="470" t="s">
        <v>10</v>
      </c>
      <c r="L174" s="456"/>
      <c r="M174" s="462" t="s">
        <v>9</v>
      </c>
      <c r="N174" s="464" t="s">
        <v>10</v>
      </c>
      <c r="O174" s="560" t="s">
        <v>9</v>
      </c>
      <c r="P174" s="561"/>
      <c r="Q174" s="562"/>
      <c r="R174" s="466" t="s">
        <v>10</v>
      </c>
      <c r="S174" s="468" t="s">
        <v>5</v>
      </c>
      <c r="T174" s="472" t="s">
        <v>10</v>
      </c>
      <c r="U174" s="84"/>
      <c r="V174" s="162"/>
      <c r="W174" s="117"/>
      <c r="X174" s="117"/>
    </row>
    <row r="175" spans="1:26" ht="15.75" thickBot="1">
      <c r="A175" s="449"/>
      <c r="B175" s="449"/>
      <c r="C175" s="478"/>
      <c r="D175" s="479"/>
      <c r="E175" s="451"/>
      <c r="F175" s="463"/>
      <c r="G175" s="465"/>
      <c r="H175" s="463"/>
      <c r="I175" s="467"/>
      <c r="J175" s="469"/>
      <c r="K175" s="471"/>
      <c r="L175" s="457"/>
      <c r="M175" s="463"/>
      <c r="N175" s="465"/>
      <c r="O175" s="4" t="s">
        <v>11</v>
      </c>
      <c r="P175" s="5" t="s">
        <v>12</v>
      </c>
      <c r="Q175" s="5" t="s">
        <v>13</v>
      </c>
      <c r="R175" s="467"/>
      <c r="S175" s="469"/>
      <c r="T175" s="473"/>
      <c r="U175" s="135"/>
      <c r="V175" s="162"/>
      <c r="W175" s="117"/>
      <c r="X175" s="117"/>
    </row>
    <row r="176" spans="1:26" ht="15.75" thickBot="1">
      <c r="A176" s="427"/>
      <c r="B176" s="427"/>
      <c r="C176" s="427"/>
      <c r="D176" s="427"/>
      <c r="E176" s="428"/>
      <c r="F176" s="428"/>
      <c r="G176" s="428"/>
      <c r="H176" s="428"/>
      <c r="I176" s="428"/>
      <c r="J176" s="428"/>
      <c r="K176" s="428"/>
      <c r="L176" s="428"/>
      <c r="M176" s="428"/>
      <c r="N176" s="428"/>
      <c r="O176" s="428"/>
      <c r="P176" s="428"/>
      <c r="Q176" s="428"/>
      <c r="R176" s="428"/>
      <c r="S176" s="428"/>
      <c r="T176" s="429"/>
      <c r="U176" s="124"/>
      <c r="V176" s="162"/>
      <c r="W176" s="117"/>
      <c r="X176" s="117"/>
    </row>
    <row r="177" spans="1:25" s="12" customFormat="1" ht="14.25" customHeight="1">
      <c r="A177" s="57">
        <v>42917</v>
      </c>
      <c r="B177" s="57">
        <v>43100</v>
      </c>
      <c r="C177" s="348"/>
      <c r="D177" s="377" t="s">
        <v>16</v>
      </c>
      <c r="E177" s="361">
        <v>5</v>
      </c>
      <c r="F177" s="8">
        <v>2</v>
      </c>
      <c r="G177" s="33">
        <f>IF(F177&gt;0,(F177*100/(E177-J177)),0)</f>
        <v>40</v>
      </c>
      <c r="H177" s="8">
        <v>3</v>
      </c>
      <c r="I177" s="34">
        <f>IF(H177&gt;0,(H177*100/(E177-J177)),0)</f>
        <v>60</v>
      </c>
      <c r="J177" s="52">
        <v>0</v>
      </c>
      <c r="K177" s="35">
        <f>IF(J177&gt;0,(J177*100/(E177)),0)</f>
        <v>0</v>
      </c>
      <c r="L177" s="7">
        <v>2</v>
      </c>
      <c r="M177" s="8">
        <v>2</v>
      </c>
      <c r="N177" s="33">
        <f>IF(M177&gt;0,(M177*100/(L177-S177)),0)</f>
        <v>100</v>
      </c>
      <c r="O177" s="8">
        <v>0</v>
      </c>
      <c r="P177" s="8">
        <v>1</v>
      </c>
      <c r="Q177" s="8">
        <v>1</v>
      </c>
      <c r="R177" s="34">
        <f>IF(Q177&gt;0,(Q177*100/(L177-S177)),0)</f>
        <v>50</v>
      </c>
      <c r="S177" s="58">
        <v>0</v>
      </c>
      <c r="T177" s="87">
        <f>IF(S177&gt;0,(S177*100/(L177)),0)</f>
        <v>0</v>
      </c>
      <c r="U177" s="125"/>
      <c r="V177" s="165"/>
      <c r="W177" s="166"/>
      <c r="X177" s="166"/>
    </row>
    <row r="178" spans="1:25" s="12" customFormat="1" ht="14.25" customHeight="1">
      <c r="A178" s="6"/>
      <c r="B178" s="6"/>
      <c r="C178" s="348"/>
      <c r="D178" s="377" t="s">
        <v>19</v>
      </c>
      <c r="E178" s="365">
        <v>1</v>
      </c>
      <c r="F178" s="14">
        <v>1</v>
      </c>
      <c r="G178" s="36">
        <f t="shared" ref="G178:G179" si="59">IF(F178&gt;0,(F178*100/(E178-J178)),0)</f>
        <v>100</v>
      </c>
      <c r="H178" s="14">
        <v>0</v>
      </c>
      <c r="I178" s="37">
        <f t="shared" ref="I178:I179" si="60">IF(H178&gt;0,(H178*100/(E178-J178)),0)</f>
        <v>0</v>
      </c>
      <c r="J178" s="53">
        <v>0</v>
      </c>
      <c r="K178" s="38">
        <f t="shared" ref="K178:K179" si="61">IF(J178&gt;0,(J178*100/(E178)),0)</f>
        <v>0</v>
      </c>
      <c r="L178" s="13">
        <v>5</v>
      </c>
      <c r="M178" s="14">
        <v>2</v>
      </c>
      <c r="N178" s="36">
        <f t="shared" ref="N178:N179" si="62">IF(M178&gt;0,(M178*100/(L178-S178)),0)</f>
        <v>40</v>
      </c>
      <c r="O178" s="14">
        <v>3</v>
      </c>
      <c r="P178" s="14">
        <v>0</v>
      </c>
      <c r="Q178" s="14">
        <v>3</v>
      </c>
      <c r="R178" s="37">
        <f t="shared" ref="R178:R179" si="63">IF(Q178&gt;0,(Q178*100/(L178-S178)),0)</f>
        <v>60</v>
      </c>
      <c r="S178" s="56">
        <v>0</v>
      </c>
      <c r="T178" s="71">
        <f t="shared" ref="T178:T179" si="64">IF(S178&gt;0,(S178*100/(L178)),0)</f>
        <v>0</v>
      </c>
      <c r="U178" s="126"/>
      <c r="V178" s="173"/>
      <c r="W178" s="166"/>
      <c r="X178" s="166"/>
    </row>
    <row r="179" spans="1:25">
      <c r="A179" s="18"/>
      <c r="B179" s="18"/>
      <c r="C179" s="349"/>
      <c r="D179" s="377" t="s">
        <v>15</v>
      </c>
      <c r="E179" s="365">
        <v>34</v>
      </c>
      <c r="F179" s="14">
        <v>15</v>
      </c>
      <c r="G179" s="36">
        <f t="shared" si="59"/>
        <v>46.875</v>
      </c>
      <c r="H179" s="14">
        <v>17</v>
      </c>
      <c r="I179" s="37">
        <f t="shared" si="60"/>
        <v>53.125</v>
      </c>
      <c r="J179" s="53">
        <v>2</v>
      </c>
      <c r="K179" s="38">
        <f t="shared" si="61"/>
        <v>5.882352941176471</v>
      </c>
      <c r="L179" s="13">
        <v>73</v>
      </c>
      <c r="M179" s="14">
        <v>19</v>
      </c>
      <c r="N179" s="36">
        <f t="shared" si="62"/>
        <v>27.536231884057973</v>
      </c>
      <c r="O179" s="14">
        <v>23</v>
      </c>
      <c r="P179" s="14">
        <v>27</v>
      </c>
      <c r="Q179" s="14">
        <v>50</v>
      </c>
      <c r="R179" s="37">
        <f t="shared" si="63"/>
        <v>72.463768115942031</v>
      </c>
      <c r="S179" s="56">
        <v>4</v>
      </c>
      <c r="T179" s="71">
        <f t="shared" si="64"/>
        <v>5.4794520547945202</v>
      </c>
      <c r="U179" s="127"/>
      <c r="V179" s="163"/>
      <c r="W179" s="91"/>
      <c r="X179" s="91"/>
    </row>
    <row r="180" spans="1:25" s="44" customFormat="1">
      <c r="A180" s="430" t="s">
        <v>13</v>
      </c>
      <c r="B180" s="430"/>
      <c r="C180" s="430"/>
      <c r="D180" s="430"/>
      <c r="E180" s="366">
        <f t="shared" ref="E180:T180" si="65">SUM(E177:E179)</f>
        <v>40</v>
      </c>
      <c r="F180" s="40">
        <f t="shared" si="65"/>
        <v>18</v>
      </c>
      <c r="G180" s="41">
        <f t="shared" si="65"/>
        <v>186.875</v>
      </c>
      <c r="H180" s="40">
        <f t="shared" si="65"/>
        <v>20</v>
      </c>
      <c r="I180" s="41">
        <f t="shared" si="65"/>
        <v>113.125</v>
      </c>
      <c r="J180" s="40">
        <f t="shared" si="65"/>
        <v>2</v>
      </c>
      <c r="K180" s="42">
        <f t="shared" si="65"/>
        <v>5.882352941176471</v>
      </c>
      <c r="L180" s="39">
        <f t="shared" si="65"/>
        <v>80</v>
      </c>
      <c r="M180" s="40">
        <f t="shared" si="65"/>
        <v>23</v>
      </c>
      <c r="N180" s="41">
        <f t="shared" si="65"/>
        <v>167.53623188405797</v>
      </c>
      <c r="O180" s="40">
        <f t="shared" si="65"/>
        <v>26</v>
      </c>
      <c r="P180" s="40">
        <f t="shared" si="65"/>
        <v>28</v>
      </c>
      <c r="Q180" s="40">
        <f t="shared" si="65"/>
        <v>54</v>
      </c>
      <c r="R180" s="41">
        <f t="shared" si="65"/>
        <v>182.46376811594203</v>
      </c>
      <c r="S180" s="40">
        <f t="shared" si="65"/>
        <v>4</v>
      </c>
      <c r="T180" s="72">
        <f t="shared" si="65"/>
        <v>5.4794520547945202</v>
      </c>
      <c r="U180" s="137"/>
      <c r="V180" s="160"/>
      <c r="W180" s="172"/>
      <c r="X180" s="172"/>
    </row>
    <row r="181" spans="1:25" s="50" customFormat="1" ht="15.75" thickBot="1">
      <c r="A181" s="431" t="s">
        <v>14</v>
      </c>
      <c r="B181" s="431"/>
      <c r="C181" s="431"/>
      <c r="D181" s="431"/>
      <c r="E181" s="367">
        <f>SUM(E180)</f>
        <v>40</v>
      </c>
      <c r="F181" s="176">
        <f>F180</f>
        <v>18</v>
      </c>
      <c r="G181" s="177">
        <f>IF(F181&gt;0,(F181*100/(E181-J181)),0)</f>
        <v>47.368421052631582</v>
      </c>
      <c r="H181" s="176">
        <f>H180</f>
        <v>20</v>
      </c>
      <c r="I181" s="178">
        <f>IF(H181&gt;0,(H181*100/(E181-J181)),0)</f>
        <v>52.631578947368418</v>
      </c>
      <c r="J181" s="179">
        <f>J180</f>
        <v>2</v>
      </c>
      <c r="K181" s="180">
        <f>IF(J181&gt;0,(J181*100/E181),0)</f>
        <v>5</v>
      </c>
      <c r="L181" s="175">
        <f>L180</f>
        <v>80</v>
      </c>
      <c r="M181" s="176">
        <f>M180</f>
        <v>23</v>
      </c>
      <c r="N181" s="177">
        <f>IF(M181&gt;0,(M181*100/(L181-S181)),0)</f>
        <v>30.263157894736842</v>
      </c>
      <c r="O181" s="176">
        <f>O180</f>
        <v>26</v>
      </c>
      <c r="P181" s="176">
        <f>P180</f>
        <v>28</v>
      </c>
      <c r="Q181" s="176">
        <f>Q180</f>
        <v>54</v>
      </c>
      <c r="R181" s="178">
        <f>IF(Q181&gt;0,(Q181*100/(L181-S181)),0)</f>
        <v>71.05263157894737</v>
      </c>
      <c r="S181" s="179">
        <f>S180</f>
        <v>4</v>
      </c>
      <c r="T181" s="181">
        <f>IF(S181&gt;0,(S181*100/L181),0)</f>
        <v>5</v>
      </c>
      <c r="U181" s="182" t="s">
        <v>106</v>
      </c>
      <c r="V181" s="161"/>
      <c r="W181" s="173"/>
    </row>
    <row r="182" spans="1:25">
      <c r="A182" s="183"/>
      <c r="B182" s="184"/>
      <c r="C182" s="184"/>
      <c r="D182" s="140"/>
      <c r="E182" s="184"/>
      <c r="F182" s="184"/>
      <c r="G182" s="185"/>
      <c r="H182" s="184"/>
      <c r="I182" s="185"/>
      <c r="J182" s="184"/>
      <c r="K182" s="185"/>
      <c r="L182" s="186"/>
      <c r="M182" s="184"/>
      <c r="N182" s="185"/>
      <c r="O182" s="184"/>
      <c r="P182" s="186"/>
      <c r="Q182" s="186"/>
      <c r="R182" s="185"/>
      <c r="S182" s="184"/>
      <c r="T182" s="185"/>
      <c r="U182" s="197"/>
      <c r="V182" s="162"/>
      <c r="W182" s="117"/>
      <c r="X182" s="117"/>
    </row>
    <row r="183" spans="1:25">
      <c r="A183" s="198"/>
      <c r="B183" s="19"/>
      <c r="C183" s="19"/>
      <c r="E183" s="19"/>
      <c r="F183" s="19"/>
      <c r="G183" s="253"/>
      <c r="H183" s="19"/>
      <c r="I183" s="253"/>
      <c r="J183" s="19"/>
      <c r="K183" s="253"/>
      <c r="L183" s="254"/>
      <c r="M183" s="19"/>
      <c r="N183" s="253"/>
      <c r="O183" s="19"/>
      <c r="P183" s="254"/>
      <c r="Q183" s="254"/>
      <c r="R183" s="253"/>
      <c r="S183" s="19"/>
      <c r="T183" s="253"/>
      <c r="U183" s="199"/>
      <c r="V183" s="163"/>
      <c r="W183" s="91"/>
      <c r="X183" s="117"/>
    </row>
    <row r="184" spans="1:25" s="1" customFormat="1" ht="18.75">
      <c r="A184" s="432" t="s">
        <v>58</v>
      </c>
      <c r="B184" s="433"/>
      <c r="C184" s="433"/>
      <c r="D184" s="433"/>
      <c r="E184" s="433"/>
      <c r="F184" s="433"/>
      <c r="G184" s="433"/>
      <c r="H184" s="433"/>
      <c r="I184" s="433"/>
      <c r="J184" s="433"/>
      <c r="K184" s="433"/>
      <c r="L184" s="433"/>
      <c r="M184" s="433"/>
      <c r="N184" s="433"/>
      <c r="O184" s="433"/>
      <c r="P184" s="433"/>
      <c r="Q184" s="433"/>
      <c r="R184" s="433"/>
      <c r="S184" s="433"/>
      <c r="T184" s="433"/>
      <c r="U184" s="200"/>
      <c r="V184" s="164"/>
      <c r="W184" s="171"/>
      <c r="X184" s="171"/>
    </row>
    <row r="185" spans="1:25" s="1" customFormat="1" ht="19.5" thickBot="1">
      <c r="A185" s="434" t="s">
        <v>56</v>
      </c>
      <c r="B185" s="435"/>
      <c r="C185" s="435"/>
      <c r="D185" s="435"/>
      <c r="E185" s="435"/>
      <c r="F185" s="435"/>
      <c r="G185" s="435"/>
      <c r="H185" s="435"/>
      <c r="I185" s="435"/>
      <c r="J185" s="435"/>
      <c r="K185" s="435"/>
      <c r="L185" s="435"/>
      <c r="M185" s="435"/>
      <c r="N185" s="435"/>
      <c r="O185" s="435"/>
      <c r="P185" s="435"/>
      <c r="Q185" s="435"/>
      <c r="R185" s="435"/>
      <c r="S185" s="435"/>
      <c r="T185" s="435"/>
      <c r="U185" s="201"/>
      <c r="V185" s="164"/>
      <c r="W185" s="171"/>
      <c r="X185" s="171"/>
    </row>
    <row r="186" spans="1:25" s="512" customFormat="1" ht="15.75" thickBot="1">
      <c r="A186" s="510"/>
      <c r="B186" s="511"/>
      <c r="C186" s="511"/>
      <c r="D186" s="511"/>
      <c r="E186" s="511"/>
      <c r="F186" s="511"/>
      <c r="G186" s="511"/>
      <c r="H186" s="511"/>
      <c r="I186" s="511"/>
      <c r="J186" s="511"/>
      <c r="K186" s="511"/>
      <c r="L186" s="511"/>
      <c r="M186" s="511"/>
      <c r="N186" s="511"/>
      <c r="O186" s="511"/>
      <c r="P186" s="511"/>
      <c r="Q186" s="511"/>
      <c r="R186" s="511"/>
      <c r="S186" s="511"/>
      <c r="T186" s="511"/>
      <c r="U186" s="511"/>
      <c r="V186" s="511"/>
      <c r="W186" s="511"/>
      <c r="X186" s="511"/>
    </row>
    <row r="187" spans="1:25" s="69" customFormat="1" ht="15.75" thickBot="1">
      <c r="A187" s="508" t="s">
        <v>0</v>
      </c>
      <c r="B187" s="508"/>
      <c r="C187" s="474" t="s">
        <v>25</v>
      </c>
      <c r="D187" s="475"/>
      <c r="E187" s="513" t="s">
        <v>1</v>
      </c>
      <c r="F187" s="514"/>
      <c r="G187" s="514"/>
      <c r="H187" s="514"/>
      <c r="I187" s="514"/>
      <c r="J187" s="514"/>
      <c r="K187" s="515"/>
      <c r="L187" s="513" t="s">
        <v>2</v>
      </c>
      <c r="M187" s="514"/>
      <c r="N187" s="514"/>
      <c r="O187" s="514"/>
      <c r="P187" s="514"/>
      <c r="Q187" s="514"/>
      <c r="R187" s="514"/>
      <c r="S187" s="514"/>
      <c r="T187" s="516"/>
      <c r="U187" s="94" t="s">
        <v>34</v>
      </c>
      <c r="V187" s="216"/>
      <c r="W187" s="217"/>
      <c r="X187" s="217"/>
      <c r="Y187" s="217"/>
    </row>
    <row r="188" spans="1:25" s="69" customFormat="1">
      <c r="A188" s="517" t="s">
        <v>3</v>
      </c>
      <c r="B188" s="517" t="s">
        <v>4</v>
      </c>
      <c r="C188" s="476"/>
      <c r="D188" s="477"/>
      <c r="E188" s="518" t="s">
        <v>5</v>
      </c>
      <c r="F188" s="452" t="s">
        <v>6</v>
      </c>
      <c r="G188" s="452"/>
      <c r="H188" s="453" t="s">
        <v>7</v>
      </c>
      <c r="I188" s="453"/>
      <c r="J188" s="454" t="s">
        <v>8</v>
      </c>
      <c r="K188" s="455"/>
      <c r="L188" s="520" t="s">
        <v>5</v>
      </c>
      <c r="M188" s="458" t="s">
        <v>6</v>
      </c>
      <c r="N188" s="459"/>
      <c r="O188" s="453" t="s">
        <v>7</v>
      </c>
      <c r="P188" s="453"/>
      <c r="Q188" s="453"/>
      <c r="R188" s="453"/>
      <c r="S188" s="460" t="s">
        <v>8</v>
      </c>
      <c r="T188" s="461"/>
      <c r="U188" s="159"/>
      <c r="V188" s="216"/>
      <c r="W188" s="217"/>
      <c r="X188" s="217"/>
      <c r="Y188" s="217"/>
    </row>
    <row r="189" spans="1:25" s="69" customFormat="1">
      <c r="A189" s="517"/>
      <c r="B189" s="517"/>
      <c r="C189" s="476"/>
      <c r="D189" s="477"/>
      <c r="E189" s="518"/>
      <c r="F189" s="462" t="s">
        <v>9</v>
      </c>
      <c r="G189" s="464" t="s">
        <v>10</v>
      </c>
      <c r="H189" s="462" t="s">
        <v>9</v>
      </c>
      <c r="I189" s="466" t="s">
        <v>10</v>
      </c>
      <c r="J189" s="468" t="s">
        <v>5</v>
      </c>
      <c r="K189" s="470" t="s">
        <v>10</v>
      </c>
      <c r="L189" s="520"/>
      <c r="M189" s="462" t="s">
        <v>9</v>
      </c>
      <c r="N189" s="464" t="s">
        <v>10</v>
      </c>
      <c r="O189" s="508" t="s">
        <v>9</v>
      </c>
      <c r="P189" s="508"/>
      <c r="Q189" s="508"/>
      <c r="R189" s="466" t="s">
        <v>10</v>
      </c>
      <c r="S189" s="468" t="s">
        <v>5</v>
      </c>
      <c r="T189" s="472" t="s">
        <v>10</v>
      </c>
      <c r="U189" s="156"/>
      <c r="V189" s="216"/>
      <c r="W189" s="217"/>
      <c r="X189" s="217"/>
      <c r="Y189" s="217"/>
    </row>
    <row r="190" spans="1:25" s="69" customFormat="1" ht="15.75" thickBot="1">
      <c r="A190" s="517"/>
      <c r="B190" s="517"/>
      <c r="C190" s="478"/>
      <c r="D190" s="479"/>
      <c r="E190" s="519"/>
      <c r="F190" s="463"/>
      <c r="G190" s="465"/>
      <c r="H190" s="463"/>
      <c r="I190" s="467"/>
      <c r="J190" s="469"/>
      <c r="K190" s="471"/>
      <c r="L190" s="521"/>
      <c r="M190" s="463"/>
      <c r="N190" s="465"/>
      <c r="O190" s="66" t="s">
        <v>11</v>
      </c>
      <c r="P190" s="67" t="s">
        <v>12</v>
      </c>
      <c r="Q190" s="67" t="s">
        <v>13</v>
      </c>
      <c r="R190" s="467"/>
      <c r="S190" s="469"/>
      <c r="T190" s="473"/>
      <c r="U190" s="157"/>
      <c r="V190" s="216"/>
      <c r="W190" s="217"/>
      <c r="X190" s="217"/>
      <c r="Y190" s="217"/>
    </row>
    <row r="191" spans="1:25" s="69" customFormat="1">
      <c r="A191" s="508"/>
      <c r="B191" s="508"/>
      <c r="C191" s="508"/>
      <c r="D191" s="508"/>
      <c r="E191" s="509"/>
      <c r="F191" s="509"/>
      <c r="G191" s="509"/>
      <c r="H191" s="509"/>
      <c r="I191" s="509"/>
      <c r="J191" s="509"/>
      <c r="K191" s="509"/>
      <c r="L191" s="509"/>
      <c r="M191" s="509"/>
      <c r="N191" s="509"/>
      <c r="O191" s="509"/>
      <c r="P191" s="509"/>
      <c r="Q191" s="509"/>
      <c r="R191" s="509"/>
      <c r="S191" s="509"/>
      <c r="T191" s="510"/>
      <c r="U191" s="154"/>
      <c r="V191" s="216"/>
      <c r="W191" s="217"/>
      <c r="X191" s="217"/>
      <c r="Y191" s="217"/>
    </row>
    <row r="192" spans="1:25" s="69" customFormat="1">
      <c r="A192" s="57">
        <v>42917</v>
      </c>
      <c r="B192" s="57">
        <v>43100</v>
      </c>
      <c r="C192" s="352"/>
      <c r="D192" s="377" t="s">
        <v>19</v>
      </c>
      <c r="E192" s="365">
        <v>5</v>
      </c>
      <c r="F192" s="14">
        <v>4</v>
      </c>
      <c r="G192" s="15">
        <f t="shared" ref="G192:G198" si="66">IF(F192&gt;0,(F192*100/(E192-J192)),0)</f>
        <v>80</v>
      </c>
      <c r="H192" s="14">
        <v>1</v>
      </c>
      <c r="I192" s="16">
        <f t="shared" ref="I192:I198" si="67">IF(H192&gt;0,(H192*100/(E192-J192)),0)</f>
        <v>20</v>
      </c>
      <c r="J192" s="53">
        <v>0</v>
      </c>
      <c r="K192" s="17">
        <f t="shared" ref="K192:K198" si="68">IF(J192&gt;0,(J192*100/(E192)),0)</f>
        <v>0</v>
      </c>
      <c r="L192" s="13">
        <v>44</v>
      </c>
      <c r="M192" s="14">
        <v>15</v>
      </c>
      <c r="N192" s="15">
        <f t="shared" ref="N192:N198" si="69">IF(M192&gt;0,(M192*100/(L192-S192)),0)</f>
        <v>34.090909090909093</v>
      </c>
      <c r="O192" s="14">
        <v>28</v>
      </c>
      <c r="P192" s="14">
        <v>1</v>
      </c>
      <c r="Q192" s="14">
        <v>29</v>
      </c>
      <c r="R192" s="16">
        <f t="shared" ref="R192:R198" si="70">IF(Q192&gt;0,(Q192*100/(L192-S192)),0)</f>
        <v>65.909090909090907</v>
      </c>
      <c r="S192" s="56">
        <v>0</v>
      </c>
      <c r="T192" s="141">
        <f t="shared" ref="T192:T198" si="71">IF(S192&gt;0,(S192*100/(L192)),0)</f>
        <v>0</v>
      </c>
      <c r="U192" s="125"/>
      <c r="V192" s="218"/>
      <c r="W192" s="219"/>
      <c r="X192" s="219"/>
      <c r="Y192" s="217"/>
    </row>
    <row r="193" spans="1:25" s="69" customFormat="1">
      <c r="A193" s="68"/>
      <c r="B193" s="68"/>
      <c r="C193" s="352"/>
      <c r="D193" s="377" t="s">
        <v>15</v>
      </c>
      <c r="E193" s="365">
        <v>152</v>
      </c>
      <c r="F193" s="14">
        <v>78</v>
      </c>
      <c r="G193" s="15">
        <f t="shared" si="66"/>
        <v>52</v>
      </c>
      <c r="H193" s="14">
        <v>72</v>
      </c>
      <c r="I193" s="16">
        <f t="shared" si="67"/>
        <v>48</v>
      </c>
      <c r="J193" s="53">
        <v>2</v>
      </c>
      <c r="K193" s="17">
        <f t="shared" si="68"/>
        <v>1.3157894736842106</v>
      </c>
      <c r="L193" s="13">
        <v>257</v>
      </c>
      <c r="M193" s="14">
        <v>78</v>
      </c>
      <c r="N193" s="15">
        <f t="shared" si="69"/>
        <v>30.708661417322833</v>
      </c>
      <c r="O193" s="14">
        <v>95</v>
      </c>
      <c r="P193" s="14">
        <v>81</v>
      </c>
      <c r="Q193" s="14">
        <v>176</v>
      </c>
      <c r="R193" s="16">
        <f t="shared" si="70"/>
        <v>69.29133858267717</v>
      </c>
      <c r="S193" s="56">
        <v>3</v>
      </c>
      <c r="T193" s="141">
        <f t="shared" si="71"/>
        <v>1.1673151750972763</v>
      </c>
      <c r="U193" s="144"/>
      <c r="V193" s="218"/>
      <c r="W193" s="219"/>
      <c r="X193" s="219"/>
      <c r="Y193" s="217"/>
    </row>
    <row r="194" spans="1:25" s="69" customFormat="1">
      <c r="A194" s="68"/>
      <c r="B194" s="68"/>
      <c r="C194" s="352"/>
      <c r="D194" s="377" t="s">
        <v>21</v>
      </c>
      <c r="E194" s="365">
        <v>0</v>
      </c>
      <c r="F194" s="14">
        <v>0</v>
      </c>
      <c r="G194" s="15">
        <f t="shared" si="66"/>
        <v>0</v>
      </c>
      <c r="H194" s="14">
        <v>0</v>
      </c>
      <c r="I194" s="16">
        <f t="shared" si="67"/>
        <v>0</v>
      </c>
      <c r="J194" s="53">
        <v>0</v>
      </c>
      <c r="K194" s="17">
        <f t="shared" si="68"/>
        <v>0</v>
      </c>
      <c r="L194" s="13">
        <v>0</v>
      </c>
      <c r="M194" s="14">
        <v>0</v>
      </c>
      <c r="N194" s="15">
        <f t="shared" si="69"/>
        <v>0</v>
      </c>
      <c r="O194" s="14">
        <v>0</v>
      </c>
      <c r="P194" s="14">
        <v>0</v>
      </c>
      <c r="Q194" s="14">
        <v>0</v>
      </c>
      <c r="R194" s="16">
        <f t="shared" si="70"/>
        <v>0</v>
      </c>
      <c r="S194" s="56">
        <v>0</v>
      </c>
      <c r="T194" s="141">
        <f t="shared" si="71"/>
        <v>0</v>
      </c>
      <c r="U194" s="144"/>
      <c r="V194" s="218"/>
      <c r="W194" s="219"/>
      <c r="X194" s="219"/>
      <c r="Y194" s="217"/>
    </row>
    <row r="195" spans="1:25" s="69" customFormat="1">
      <c r="A195" s="68"/>
      <c r="B195" s="68"/>
      <c r="C195" s="352"/>
      <c r="D195" s="377" t="s">
        <v>22</v>
      </c>
      <c r="E195" s="365">
        <v>13</v>
      </c>
      <c r="F195" s="14">
        <v>11</v>
      </c>
      <c r="G195" s="15">
        <f t="shared" si="66"/>
        <v>84.615384615384613</v>
      </c>
      <c r="H195" s="14">
        <v>2</v>
      </c>
      <c r="I195" s="16">
        <f t="shared" si="67"/>
        <v>15.384615384615385</v>
      </c>
      <c r="J195" s="53">
        <v>0</v>
      </c>
      <c r="K195" s="17">
        <f t="shared" si="68"/>
        <v>0</v>
      </c>
      <c r="L195" s="13">
        <v>15</v>
      </c>
      <c r="M195" s="14">
        <v>11</v>
      </c>
      <c r="N195" s="15">
        <f t="shared" si="69"/>
        <v>73.333333333333329</v>
      </c>
      <c r="O195" s="14">
        <v>4</v>
      </c>
      <c r="P195" s="14">
        <v>0</v>
      </c>
      <c r="Q195" s="14">
        <v>4</v>
      </c>
      <c r="R195" s="16">
        <f t="shared" si="70"/>
        <v>26.666666666666668</v>
      </c>
      <c r="S195" s="56">
        <v>0</v>
      </c>
      <c r="T195" s="141">
        <f t="shared" si="71"/>
        <v>0</v>
      </c>
      <c r="U195" s="144"/>
      <c r="V195" s="218"/>
      <c r="W195" s="219"/>
      <c r="X195" s="219"/>
      <c r="Y195" s="217"/>
    </row>
    <row r="196" spans="1:25" s="69" customFormat="1">
      <c r="A196" s="68"/>
      <c r="B196" s="68"/>
      <c r="C196" s="352"/>
      <c r="D196" s="377" t="s">
        <v>23</v>
      </c>
      <c r="E196" s="365">
        <v>0</v>
      </c>
      <c r="F196" s="14">
        <v>0</v>
      </c>
      <c r="G196" s="15">
        <f t="shared" si="66"/>
        <v>0</v>
      </c>
      <c r="H196" s="14">
        <v>0</v>
      </c>
      <c r="I196" s="16">
        <f t="shared" si="67"/>
        <v>0</v>
      </c>
      <c r="J196" s="53">
        <v>0</v>
      </c>
      <c r="K196" s="17">
        <f t="shared" si="68"/>
        <v>0</v>
      </c>
      <c r="L196" s="13">
        <v>38</v>
      </c>
      <c r="M196" s="14">
        <v>31</v>
      </c>
      <c r="N196" s="15">
        <f t="shared" si="69"/>
        <v>81.578947368421055</v>
      </c>
      <c r="O196" s="14">
        <v>6</v>
      </c>
      <c r="P196" s="14">
        <v>1</v>
      </c>
      <c r="Q196" s="14">
        <v>7</v>
      </c>
      <c r="R196" s="16">
        <f t="shared" si="70"/>
        <v>18.421052631578949</v>
      </c>
      <c r="S196" s="56">
        <v>0</v>
      </c>
      <c r="T196" s="141">
        <f t="shared" si="71"/>
        <v>0</v>
      </c>
      <c r="U196" s="144"/>
      <c r="V196" s="218"/>
      <c r="W196" s="219"/>
      <c r="X196" s="219"/>
      <c r="Y196" s="217"/>
    </row>
    <row r="197" spans="1:25" s="69" customFormat="1">
      <c r="A197" s="68"/>
      <c r="B197" s="68"/>
      <c r="C197" s="352"/>
      <c r="D197" s="377" t="s">
        <v>24</v>
      </c>
      <c r="E197" s="365">
        <v>0</v>
      </c>
      <c r="F197" s="14">
        <v>0</v>
      </c>
      <c r="G197" s="15">
        <f t="shared" si="66"/>
        <v>0</v>
      </c>
      <c r="H197" s="14">
        <v>0</v>
      </c>
      <c r="I197" s="16">
        <f t="shared" si="67"/>
        <v>0</v>
      </c>
      <c r="J197" s="53">
        <v>0</v>
      </c>
      <c r="K197" s="17">
        <f t="shared" si="68"/>
        <v>0</v>
      </c>
      <c r="L197" s="13">
        <v>0</v>
      </c>
      <c r="M197" s="14">
        <v>0</v>
      </c>
      <c r="N197" s="15">
        <f t="shared" si="69"/>
        <v>0</v>
      </c>
      <c r="O197" s="14">
        <v>0</v>
      </c>
      <c r="P197" s="14">
        <v>0</v>
      </c>
      <c r="Q197" s="14">
        <v>0</v>
      </c>
      <c r="R197" s="16">
        <f t="shared" si="70"/>
        <v>0</v>
      </c>
      <c r="S197" s="56">
        <v>0</v>
      </c>
      <c r="T197" s="141">
        <f t="shared" si="71"/>
        <v>0</v>
      </c>
      <c r="U197" s="144"/>
      <c r="V197" s="218"/>
      <c r="W197" s="219"/>
      <c r="X197" s="221"/>
      <c r="Y197" s="217"/>
    </row>
    <row r="198" spans="1:25" s="69" customFormat="1">
      <c r="A198" s="68"/>
      <c r="B198" s="68"/>
      <c r="C198" s="352"/>
      <c r="D198" s="377" t="s">
        <v>57</v>
      </c>
      <c r="E198" s="365">
        <v>0</v>
      </c>
      <c r="F198" s="14">
        <v>0</v>
      </c>
      <c r="G198" s="15">
        <f t="shared" si="66"/>
        <v>0</v>
      </c>
      <c r="H198" s="14">
        <v>0</v>
      </c>
      <c r="I198" s="16">
        <f t="shared" si="67"/>
        <v>0</v>
      </c>
      <c r="J198" s="53">
        <v>0</v>
      </c>
      <c r="K198" s="17">
        <f t="shared" si="68"/>
        <v>0</v>
      </c>
      <c r="L198" s="13">
        <v>0</v>
      </c>
      <c r="M198" s="14">
        <v>0</v>
      </c>
      <c r="N198" s="15">
        <f t="shared" si="69"/>
        <v>0</v>
      </c>
      <c r="O198" s="14">
        <v>0</v>
      </c>
      <c r="P198" s="14">
        <v>0</v>
      </c>
      <c r="Q198" s="14">
        <v>0</v>
      </c>
      <c r="R198" s="16">
        <f t="shared" si="70"/>
        <v>0</v>
      </c>
      <c r="S198" s="56">
        <v>0</v>
      </c>
      <c r="T198" s="141">
        <f t="shared" si="71"/>
        <v>0</v>
      </c>
      <c r="U198" s="144"/>
      <c r="V198" s="218"/>
      <c r="W198" s="219"/>
      <c r="X198" s="219"/>
      <c r="Y198" s="217"/>
    </row>
    <row r="199" spans="1:25" s="26" customFormat="1" ht="15.75" thickBot="1">
      <c r="A199" s="529" t="s">
        <v>13</v>
      </c>
      <c r="B199" s="529"/>
      <c r="C199" s="529"/>
      <c r="D199" s="529"/>
      <c r="E199" s="362">
        <f t="shared" ref="E199:T199" si="72">SUM(E192:E198)</f>
        <v>170</v>
      </c>
      <c r="F199" s="22">
        <f t="shared" si="72"/>
        <v>93</v>
      </c>
      <c r="G199" s="23">
        <f t="shared" si="72"/>
        <v>216.61538461538461</v>
      </c>
      <c r="H199" s="22">
        <f t="shared" si="72"/>
        <v>75</v>
      </c>
      <c r="I199" s="23">
        <f t="shared" si="72"/>
        <v>83.384615384615387</v>
      </c>
      <c r="J199" s="22">
        <f t="shared" si="72"/>
        <v>2</v>
      </c>
      <c r="K199" s="24">
        <f t="shared" si="72"/>
        <v>1.3157894736842106</v>
      </c>
      <c r="L199" s="21">
        <f t="shared" si="72"/>
        <v>354</v>
      </c>
      <c r="M199" s="22">
        <f t="shared" si="72"/>
        <v>135</v>
      </c>
      <c r="N199" s="23">
        <f t="shared" si="72"/>
        <v>219.71185120998632</v>
      </c>
      <c r="O199" s="22">
        <f t="shared" si="72"/>
        <v>133</v>
      </c>
      <c r="P199" s="22">
        <f t="shared" si="72"/>
        <v>83</v>
      </c>
      <c r="Q199" s="22">
        <f t="shared" si="72"/>
        <v>216</v>
      </c>
      <c r="R199" s="23">
        <f t="shared" si="72"/>
        <v>180.28814879001371</v>
      </c>
      <c r="S199" s="22">
        <f t="shared" si="72"/>
        <v>3</v>
      </c>
      <c r="T199" s="65">
        <f t="shared" si="72"/>
        <v>1.1673151750972763</v>
      </c>
      <c r="U199" s="158"/>
      <c r="V199" s="167"/>
      <c r="W199" s="168"/>
      <c r="X199" s="168"/>
      <c r="Y199" s="220"/>
    </row>
    <row r="200" spans="1:25" s="27" customFormat="1" ht="15.75" thickBot="1">
      <c r="A200" s="524" t="s">
        <v>14</v>
      </c>
      <c r="B200" s="524"/>
      <c r="C200" s="524"/>
      <c r="D200" s="524"/>
      <c r="E200" s="363">
        <f>SUM(E199)</f>
        <v>170</v>
      </c>
      <c r="F200" s="279">
        <f>F199</f>
        <v>93</v>
      </c>
      <c r="G200" s="280">
        <f>IF(F200&gt;0,(F200*100/(E200-J200)),0)</f>
        <v>55.357142857142854</v>
      </c>
      <c r="H200" s="279">
        <f>H199</f>
        <v>75</v>
      </c>
      <c r="I200" s="281">
        <f>IF(H200&gt;0,(H200*100/(E200-J200)),0)</f>
        <v>44.642857142857146</v>
      </c>
      <c r="J200" s="282">
        <f>J199</f>
        <v>2</v>
      </c>
      <c r="K200" s="283">
        <f>IF(J200&gt;0,(J200*100/E200),0)</f>
        <v>1.1764705882352942</v>
      </c>
      <c r="L200" s="278">
        <f>L199</f>
        <v>354</v>
      </c>
      <c r="M200" s="279">
        <f>M199</f>
        <v>135</v>
      </c>
      <c r="N200" s="280">
        <f>IF(M200&gt;0,(M200*100/(L200-S200)),0)</f>
        <v>38.46153846153846</v>
      </c>
      <c r="O200" s="279">
        <f>O199</f>
        <v>133</v>
      </c>
      <c r="P200" s="279">
        <f>P199</f>
        <v>83</v>
      </c>
      <c r="Q200" s="279">
        <f>Q199</f>
        <v>216</v>
      </c>
      <c r="R200" s="281">
        <f>IF(Q200&gt;0,(Q200*100/(L200-S200)),0)</f>
        <v>61.53846153846154</v>
      </c>
      <c r="S200" s="282">
        <f>S199</f>
        <v>3</v>
      </c>
      <c r="T200" s="284">
        <f>IF(S200&gt;0,(S200*100/L200),0)</f>
        <v>0.84745762711864403</v>
      </c>
      <c r="U200" s="290" t="s">
        <v>106</v>
      </c>
      <c r="V200" s="169"/>
      <c r="W200" s="170"/>
      <c r="X200" s="170"/>
      <c r="Y200" s="170"/>
    </row>
    <row r="201" spans="1:25">
      <c r="A201" s="183"/>
      <c r="B201" s="192"/>
      <c r="C201" s="192"/>
      <c r="D201" s="380"/>
      <c r="E201" s="193"/>
      <c r="F201" s="193"/>
      <c r="G201" s="194"/>
      <c r="H201" s="195"/>
      <c r="I201" s="195"/>
      <c r="J201" s="195"/>
      <c r="K201" s="194"/>
      <c r="L201" s="193"/>
      <c r="M201" s="193"/>
      <c r="N201" s="194"/>
      <c r="O201" s="195"/>
      <c r="P201" s="196"/>
      <c r="Q201" s="196"/>
      <c r="R201" s="195"/>
      <c r="S201" s="195"/>
      <c r="T201" s="194"/>
      <c r="U201" s="197"/>
      <c r="V201" s="20"/>
      <c r="W201" s="91"/>
      <c r="X201" s="19"/>
    </row>
    <row r="202" spans="1:25">
      <c r="A202" s="198"/>
      <c r="B202" s="97"/>
      <c r="C202" s="97"/>
      <c r="D202" s="381"/>
      <c r="E202" s="29"/>
      <c r="F202" s="29"/>
      <c r="G202" s="30"/>
      <c r="H202" s="29"/>
      <c r="I202" s="30"/>
      <c r="J202" s="29"/>
      <c r="K202" s="30"/>
      <c r="L202" s="29"/>
      <c r="M202" s="29"/>
      <c r="N202" s="30"/>
      <c r="O202" s="29"/>
      <c r="P202" s="29"/>
      <c r="Q202" s="29"/>
      <c r="R202" s="30"/>
      <c r="S202" s="29"/>
      <c r="T202" s="30"/>
      <c r="U202" s="199"/>
      <c r="V202" s="163"/>
      <c r="W202" s="91"/>
      <c r="X202" s="19"/>
    </row>
    <row r="203" spans="1:25" s="1" customFormat="1" ht="18.75">
      <c r="A203" s="432" t="s">
        <v>59</v>
      </c>
      <c r="B203" s="433"/>
      <c r="C203" s="433"/>
      <c r="D203" s="433"/>
      <c r="E203" s="433"/>
      <c r="F203" s="433"/>
      <c r="G203" s="433"/>
      <c r="H203" s="433"/>
      <c r="I203" s="433"/>
      <c r="J203" s="433"/>
      <c r="K203" s="433"/>
      <c r="L203" s="433"/>
      <c r="M203" s="433"/>
      <c r="N203" s="433"/>
      <c r="O203" s="433"/>
      <c r="P203" s="433"/>
      <c r="Q203" s="433"/>
      <c r="R203" s="433"/>
      <c r="S203" s="433"/>
      <c r="T203" s="433"/>
      <c r="U203" s="200"/>
      <c r="V203" s="164"/>
      <c r="W203" s="171"/>
    </row>
    <row r="204" spans="1:25" s="1" customFormat="1" ht="19.5" thickBot="1">
      <c r="A204" s="434" t="s">
        <v>127</v>
      </c>
      <c r="B204" s="435"/>
      <c r="C204" s="435"/>
      <c r="D204" s="435"/>
      <c r="E204" s="435"/>
      <c r="F204" s="435"/>
      <c r="G204" s="435"/>
      <c r="H204" s="435"/>
      <c r="I204" s="435"/>
      <c r="J204" s="435"/>
      <c r="K204" s="435"/>
      <c r="L204" s="435"/>
      <c r="M204" s="435"/>
      <c r="N204" s="435"/>
      <c r="O204" s="435"/>
      <c r="P204" s="435"/>
      <c r="Q204" s="435"/>
      <c r="R204" s="435"/>
      <c r="S204" s="435"/>
      <c r="T204" s="435"/>
      <c r="U204" s="201"/>
      <c r="V204" s="164"/>
      <c r="W204" s="171"/>
    </row>
    <row r="205" spans="1:25" s="437" customFormat="1" ht="15.75" thickBot="1">
      <c r="A205" s="429"/>
      <c r="B205" s="436"/>
      <c r="C205" s="436"/>
      <c r="D205" s="436"/>
      <c r="E205" s="436"/>
      <c r="F205" s="436"/>
      <c r="G205" s="436"/>
      <c r="H205" s="436"/>
      <c r="I205" s="436"/>
      <c r="J205" s="436"/>
      <c r="K205" s="436"/>
      <c r="L205" s="436"/>
      <c r="M205" s="436"/>
      <c r="N205" s="436"/>
      <c r="O205" s="436"/>
      <c r="P205" s="436"/>
      <c r="Q205" s="436"/>
      <c r="R205" s="436"/>
      <c r="S205" s="436"/>
      <c r="T205" s="436"/>
      <c r="U205" s="436"/>
      <c r="V205" s="436"/>
      <c r="W205" s="436"/>
      <c r="X205" s="436"/>
    </row>
    <row r="206" spans="1:25">
      <c r="A206" s="427" t="s">
        <v>0</v>
      </c>
      <c r="B206" s="427"/>
      <c r="C206" s="474" t="s">
        <v>25</v>
      </c>
      <c r="D206" s="475"/>
      <c r="E206" s="445" t="s">
        <v>1</v>
      </c>
      <c r="F206" s="446"/>
      <c r="G206" s="446"/>
      <c r="H206" s="446"/>
      <c r="I206" s="446"/>
      <c r="J206" s="446"/>
      <c r="K206" s="447"/>
      <c r="L206" s="445" t="s">
        <v>2</v>
      </c>
      <c r="M206" s="446"/>
      <c r="N206" s="446"/>
      <c r="O206" s="446"/>
      <c r="P206" s="446"/>
      <c r="Q206" s="446"/>
      <c r="R206" s="446"/>
      <c r="S206" s="446"/>
      <c r="T206" s="448"/>
      <c r="U206" s="123" t="s">
        <v>34</v>
      </c>
      <c r="V206" s="163"/>
      <c r="W206" s="91"/>
      <c r="X206" s="91"/>
    </row>
    <row r="207" spans="1:25">
      <c r="A207" s="449" t="s">
        <v>3</v>
      </c>
      <c r="B207" s="449" t="s">
        <v>4</v>
      </c>
      <c r="C207" s="476"/>
      <c r="D207" s="477"/>
      <c r="E207" s="450" t="s">
        <v>5</v>
      </c>
      <c r="F207" s="452" t="s">
        <v>6</v>
      </c>
      <c r="G207" s="452"/>
      <c r="H207" s="453" t="s">
        <v>7</v>
      </c>
      <c r="I207" s="453"/>
      <c r="J207" s="454" t="s">
        <v>8</v>
      </c>
      <c r="K207" s="455"/>
      <c r="L207" s="456" t="s">
        <v>5</v>
      </c>
      <c r="M207" s="458" t="s">
        <v>6</v>
      </c>
      <c r="N207" s="459"/>
      <c r="O207" s="453" t="s">
        <v>7</v>
      </c>
      <c r="P207" s="453"/>
      <c r="Q207" s="453"/>
      <c r="R207" s="453"/>
      <c r="S207" s="460" t="s">
        <v>8</v>
      </c>
      <c r="T207" s="461"/>
      <c r="U207" s="127"/>
      <c r="V207" s="163"/>
      <c r="W207" s="91"/>
      <c r="X207" s="91"/>
    </row>
    <row r="208" spans="1:25">
      <c r="A208" s="449"/>
      <c r="B208" s="449"/>
      <c r="C208" s="476"/>
      <c r="D208" s="477"/>
      <c r="E208" s="450"/>
      <c r="F208" s="462" t="s">
        <v>9</v>
      </c>
      <c r="G208" s="464" t="s">
        <v>10</v>
      </c>
      <c r="H208" s="462" t="s">
        <v>9</v>
      </c>
      <c r="I208" s="466" t="s">
        <v>10</v>
      </c>
      <c r="J208" s="468" t="s">
        <v>5</v>
      </c>
      <c r="K208" s="470" t="s">
        <v>10</v>
      </c>
      <c r="L208" s="456"/>
      <c r="M208" s="462" t="s">
        <v>9</v>
      </c>
      <c r="N208" s="464" t="s">
        <v>10</v>
      </c>
      <c r="O208" s="427" t="s">
        <v>9</v>
      </c>
      <c r="P208" s="427"/>
      <c r="Q208" s="427"/>
      <c r="R208" s="466" t="s">
        <v>10</v>
      </c>
      <c r="S208" s="468" t="s">
        <v>5</v>
      </c>
      <c r="T208" s="472" t="s">
        <v>10</v>
      </c>
      <c r="U208" s="84"/>
      <c r="V208" s="163"/>
      <c r="W208" s="91"/>
      <c r="X208" s="91"/>
    </row>
    <row r="209" spans="1:24" ht="15.75" thickBot="1">
      <c r="A209" s="449"/>
      <c r="B209" s="449"/>
      <c r="C209" s="478"/>
      <c r="D209" s="479"/>
      <c r="E209" s="451"/>
      <c r="F209" s="463"/>
      <c r="G209" s="465"/>
      <c r="H209" s="463"/>
      <c r="I209" s="467"/>
      <c r="J209" s="469"/>
      <c r="K209" s="471"/>
      <c r="L209" s="457"/>
      <c r="M209" s="463"/>
      <c r="N209" s="465"/>
      <c r="O209" s="4" t="s">
        <v>11</v>
      </c>
      <c r="P209" s="5" t="s">
        <v>12</v>
      </c>
      <c r="Q209" s="5" t="s">
        <v>13</v>
      </c>
      <c r="R209" s="467"/>
      <c r="S209" s="469"/>
      <c r="T209" s="473"/>
      <c r="U209" s="84"/>
      <c r="V209" s="163"/>
      <c r="W209" s="91"/>
      <c r="X209" s="91"/>
    </row>
    <row r="210" spans="1:24" ht="15.75" thickBot="1">
      <c r="A210" s="427"/>
      <c r="B210" s="427"/>
      <c r="C210" s="427"/>
      <c r="D210" s="427"/>
      <c r="E210" s="428"/>
      <c r="F210" s="428"/>
      <c r="G210" s="428"/>
      <c r="H210" s="428"/>
      <c r="I210" s="428"/>
      <c r="J210" s="428"/>
      <c r="K210" s="428"/>
      <c r="L210" s="428"/>
      <c r="M210" s="428"/>
      <c r="N210" s="428"/>
      <c r="O210" s="428"/>
      <c r="P210" s="428"/>
      <c r="Q210" s="428"/>
      <c r="R210" s="428"/>
      <c r="S210" s="428"/>
      <c r="T210" s="429"/>
      <c r="U210" s="153"/>
      <c r="V210" s="163"/>
      <c r="W210" s="91"/>
      <c r="X210" s="91"/>
    </row>
    <row r="211" spans="1:24">
      <c r="A211" s="57">
        <v>42917</v>
      </c>
      <c r="B211" s="57" t="s">
        <v>60</v>
      </c>
      <c r="C211" s="348"/>
      <c r="D211" s="377" t="s">
        <v>17</v>
      </c>
      <c r="E211" s="361">
        <v>4</v>
      </c>
      <c r="F211" s="8">
        <v>3</v>
      </c>
      <c r="G211" s="33">
        <f>IF(F211&gt;0,(F211*100/(E211-J211)),0)</f>
        <v>75</v>
      </c>
      <c r="H211" s="8">
        <v>1</v>
      </c>
      <c r="I211" s="34">
        <f>IF(H211&gt;0,(H211*100/(E211-J211)),0)</f>
        <v>25</v>
      </c>
      <c r="J211" s="52">
        <v>0</v>
      </c>
      <c r="K211" s="35">
        <f>IF(J211&gt;0,(J211*100/(E211)),0)</f>
        <v>0</v>
      </c>
      <c r="L211" s="7">
        <v>8</v>
      </c>
      <c r="M211" s="8">
        <v>2</v>
      </c>
      <c r="N211" s="33">
        <f>IF(M211&gt;0,(M211*100/(L211-S211)),0)</f>
        <v>28.571428571428573</v>
      </c>
      <c r="O211" s="8">
        <v>3</v>
      </c>
      <c r="P211" s="8">
        <v>2</v>
      </c>
      <c r="Q211" s="8">
        <v>5</v>
      </c>
      <c r="R211" s="34">
        <f>IF(Q211&gt;0,(Q211*100/(L211-S211)),0)</f>
        <v>71.428571428571431</v>
      </c>
      <c r="S211" s="58">
        <v>1</v>
      </c>
      <c r="T211" s="87">
        <f>IF(S211&gt;0,(S211*100/(L211)),0)</f>
        <v>12.5</v>
      </c>
      <c r="U211" s="152"/>
      <c r="V211" s="163"/>
      <c r="W211" s="91"/>
      <c r="X211" s="91"/>
    </row>
    <row r="212" spans="1:24" s="44" customFormat="1">
      <c r="A212" s="6"/>
      <c r="B212" s="6"/>
      <c r="C212" s="348"/>
      <c r="D212" s="377" t="s">
        <v>19</v>
      </c>
      <c r="E212" s="365">
        <v>3</v>
      </c>
      <c r="F212" s="14">
        <v>2</v>
      </c>
      <c r="G212" s="36">
        <f t="shared" ref="G212:G214" si="73">IF(F212&gt;0,(F212*100/(E212-J212)),0)</f>
        <v>100</v>
      </c>
      <c r="H212" s="14">
        <v>0</v>
      </c>
      <c r="I212" s="37">
        <f t="shared" ref="I212:I214" si="74">IF(H212&gt;0,(H212*100/(E212-J212)),0)</f>
        <v>0</v>
      </c>
      <c r="J212" s="53">
        <v>1</v>
      </c>
      <c r="K212" s="38">
        <f t="shared" ref="K212:K214" si="75">IF(J212&gt;0,(J212*100/(E212)),0)</f>
        <v>33.333333333333336</v>
      </c>
      <c r="L212" s="13">
        <v>2</v>
      </c>
      <c r="M212" s="14">
        <v>2</v>
      </c>
      <c r="N212" s="36">
        <f t="shared" ref="N212:N214" si="76">IF(M212&gt;0,(M212*100/(L212-S212)),0)</f>
        <v>100</v>
      </c>
      <c r="O212" s="14">
        <v>0</v>
      </c>
      <c r="P212" s="14">
        <v>0</v>
      </c>
      <c r="Q212" s="14">
        <v>0</v>
      </c>
      <c r="R212" s="37">
        <f t="shared" ref="R212:R214" si="77">IF(Q212&gt;0,(Q212*100/(L212-S212)),0)</f>
        <v>0</v>
      </c>
      <c r="S212" s="56">
        <v>0</v>
      </c>
      <c r="T212" s="71">
        <f t="shared" ref="T212:T214" si="78">IF(S212&gt;0,(S212*100/(L212)),0)</f>
        <v>0</v>
      </c>
      <c r="U212" s="128"/>
      <c r="V212" s="160"/>
      <c r="W212" s="172"/>
      <c r="X212" s="172"/>
    </row>
    <row r="213" spans="1:24" s="50" customFormat="1">
      <c r="A213" s="6"/>
      <c r="B213" s="6"/>
      <c r="C213" s="348"/>
      <c r="D213" s="377" t="s">
        <v>15</v>
      </c>
      <c r="E213" s="365">
        <v>8</v>
      </c>
      <c r="F213" s="14">
        <v>4</v>
      </c>
      <c r="G213" s="36">
        <f t="shared" si="73"/>
        <v>50</v>
      </c>
      <c r="H213" s="14">
        <v>4</v>
      </c>
      <c r="I213" s="37">
        <f t="shared" si="74"/>
        <v>50</v>
      </c>
      <c r="J213" s="53">
        <v>0</v>
      </c>
      <c r="K213" s="38">
        <f t="shared" si="75"/>
        <v>0</v>
      </c>
      <c r="L213" s="13">
        <v>28</v>
      </c>
      <c r="M213" s="14">
        <v>8</v>
      </c>
      <c r="N213" s="36">
        <f t="shared" si="76"/>
        <v>30.76923076923077</v>
      </c>
      <c r="O213" s="14">
        <v>6</v>
      </c>
      <c r="P213" s="14">
        <v>12</v>
      </c>
      <c r="Q213" s="14">
        <v>18</v>
      </c>
      <c r="R213" s="37">
        <f t="shared" si="77"/>
        <v>69.230769230769226</v>
      </c>
      <c r="S213" s="56">
        <v>2</v>
      </c>
      <c r="T213" s="71">
        <f t="shared" si="78"/>
        <v>7.1428571428571432</v>
      </c>
      <c r="U213" s="139"/>
      <c r="V213" s="257"/>
      <c r="W213" s="222"/>
      <c r="X213" s="222"/>
    </row>
    <row r="214" spans="1:24">
      <c r="A214" s="18"/>
      <c r="B214" s="18"/>
      <c r="C214" s="349"/>
      <c r="D214" s="377" t="s">
        <v>21</v>
      </c>
      <c r="E214" s="365">
        <v>0</v>
      </c>
      <c r="F214" s="14">
        <v>0</v>
      </c>
      <c r="G214" s="36">
        <f t="shared" si="73"/>
        <v>0</v>
      </c>
      <c r="H214" s="14">
        <v>0</v>
      </c>
      <c r="I214" s="37">
        <f t="shared" si="74"/>
        <v>0</v>
      </c>
      <c r="J214" s="53">
        <v>0</v>
      </c>
      <c r="K214" s="38">
        <f t="shared" si="75"/>
        <v>0</v>
      </c>
      <c r="L214" s="13">
        <v>1</v>
      </c>
      <c r="M214" s="14">
        <v>0</v>
      </c>
      <c r="N214" s="36">
        <f t="shared" si="76"/>
        <v>0</v>
      </c>
      <c r="O214" s="14">
        <v>1</v>
      </c>
      <c r="P214" s="14">
        <v>0</v>
      </c>
      <c r="Q214" s="14">
        <v>1</v>
      </c>
      <c r="R214" s="37">
        <f t="shared" si="77"/>
        <v>100</v>
      </c>
      <c r="S214" s="56">
        <v>0</v>
      </c>
      <c r="T214" s="71">
        <f t="shared" si="78"/>
        <v>0</v>
      </c>
      <c r="U214" s="127"/>
      <c r="V214" s="163"/>
      <c r="W214" s="91"/>
      <c r="X214" s="91"/>
    </row>
    <row r="215" spans="1:24" s="1" customFormat="1" ht="19.5" thickBot="1">
      <c r="A215" s="430" t="s">
        <v>13</v>
      </c>
      <c r="B215" s="430"/>
      <c r="C215" s="430"/>
      <c r="D215" s="430"/>
      <c r="E215" s="366">
        <f t="shared" ref="E215:T215" si="79">SUM(E211:E214)</f>
        <v>15</v>
      </c>
      <c r="F215" s="40">
        <f t="shared" si="79"/>
        <v>9</v>
      </c>
      <c r="G215" s="41">
        <f t="shared" si="79"/>
        <v>225</v>
      </c>
      <c r="H215" s="40">
        <f t="shared" si="79"/>
        <v>5</v>
      </c>
      <c r="I215" s="41">
        <f t="shared" si="79"/>
        <v>75</v>
      </c>
      <c r="J215" s="40">
        <f t="shared" si="79"/>
        <v>1</v>
      </c>
      <c r="K215" s="42">
        <f t="shared" si="79"/>
        <v>33.333333333333336</v>
      </c>
      <c r="L215" s="39">
        <f t="shared" si="79"/>
        <v>39</v>
      </c>
      <c r="M215" s="40">
        <f t="shared" si="79"/>
        <v>12</v>
      </c>
      <c r="N215" s="41">
        <f t="shared" si="79"/>
        <v>159.34065934065936</v>
      </c>
      <c r="O215" s="40">
        <f t="shared" si="79"/>
        <v>10</v>
      </c>
      <c r="P215" s="40">
        <f t="shared" si="79"/>
        <v>14</v>
      </c>
      <c r="Q215" s="40">
        <f t="shared" si="79"/>
        <v>24</v>
      </c>
      <c r="R215" s="41">
        <f t="shared" si="79"/>
        <v>240.65934065934067</v>
      </c>
      <c r="S215" s="40">
        <f t="shared" si="79"/>
        <v>3</v>
      </c>
      <c r="T215" s="72">
        <f t="shared" si="79"/>
        <v>19.642857142857142</v>
      </c>
      <c r="U215" s="258"/>
      <c r="V215" s="74"/>
      <c r="W215" s="73"/>
      <c r="X215" s="73"/>
    </row>
    <row r="216" spans="1:24" s="1" customFormat="1" ht="19.5" thickBot="1">
      <c r="A216" s="431" t="s">
        <v>14</v>
      </c>
      <c r="B216" s="431"/>
      <c r="C216" s="431"/>
      <c r="D216" s="431"/>
      <c r="E216" s="367">
        <f>SUM(E215)</f>
        <v>15</v>
      </c>
      <c r="F216" s="176">
        <f>F215</f>
        <v>9</v>
      </c>
      <c r="G216" s="177">
        <f>IF(F216&gt;0,(F216*100/(E216-J216)),0)</f>
        <v>64.285714285714292</v>
      </c>
      <c r="H216" s="176">
        <f>H215</f>
        <v>5</v>
      </c>
      <c r="I216" s="178">
        <f>IF(H216&gt;0,(H216*100/(E216-J216)),0)</f>
        <v>35.714285714285715</v>
      </c>
      <c r="J216" s="179">
        <f>J215</f>
        <v>1</v>
      </c>
      <c r="K216" s="180">
        <f>IF(J216&gt;0,(J216*100/E216),0)</f>
        <v>6.666666666666667</v>
      </c>
      <c r="L216" s="175">
        <f>L215</f>
        <v>39</v>
      </c>
      <c r="M216" s="176">
        <f>M215</f>
        <v>12</v>
      </c>
      <c r="N216" s="177">
        <f>IF(M216&gt;0,(M216*100/(L216-S216)),0)</f>
        <v>33.333333333333336</v>
      </c>
      <c r="O216" s="176">
        <f>O215</f>
        <v>10</v>
      </c>
      <c r="P216" s="176">
        <f>P215</f>
        <v>14</v>
      </c>
      <c r="Q216" s="176">
        <f>Q215</f>
        <v>24</v>
      </c>
      <c r="R216" s="178">
        <f>IF(Q216&gt;0,(Q216*100/(L216-S216)),0)</f>
        <v>66.666666666666671</v>
      </c>
      <c r="S216" s="179">
        <f>S215</f>
        <v>3</v>
      </c>
      <c r="T216" s="181">
        <f>IF(S216&gt;0,(S216*100/L216),0)</f>
        <v>7.6923076923076925</v>
      </c>
      <c r="U216" s="241" t="s">
        <v>106</v>
      </c>
      <c r="V216" s="74"/>
      <c r="W216" s="73"/>
      <c r="X216" s="171"/>
    </row>
    <row r="217" spans="1:24">
      <c r="A217" s="291"/>
      <c r="B217" s="292"/>
      <c r="C217" s="353"/>
      <c r="D217" s="136"/>
      <c r="E217" s="369"/>
      <c r="F217" s="292"/>
      <c r="G217" s="293"/>
      <c r="H217" s="292"/>
      <c r="I217" s="293"/>
      <c r="J217" s="292"/>
      <c r="K217" s="293"/>
      <c r="L217" s="294"/>
      <c r="M217" s="292"/>
      <c r="N217" s="293"/>
      <c r="O217" s="292"/>
      <c r="P217" s="294"/>
      <c r="Q217" s="294"/>
      <c r="R217" s="293"/>
      <c r="S217" s="292"/>
      <c r="T217" s="293"/>
      <c r="U217" s="267"/>
      <c r="V217" s="163"/>
      <c r="W217" s="91"/>
      <c r="X217" s="117"/>
    </row>
    <row r="218" spans="1:24">
      <c r="A218" s="295"/>
      <c r="B218" s="100"/>
      <c r="C218" s="351"/>
      <c r="D218" s="124"/>
      <c r="E218" s="368"/>
      <c r="F218" s="100"/>
      <c r="G218" s="259"/>
      <c r="H218" s="100"/>
      <c r="I218" s="259"/>
      <c r="J218" s="100"/>
      <c r="K218" s="259"/>
      <c r="L218" s="260"/>
      <c r="M218" s="100"/>
      <c r="N218" s="259"/>
      <c r="O218" s="100"/>
      <c r="P218" s="260"/>
      <c r="Q218" s="260"/>
      <c r="R218" s="259"/>
      <c r="S218" s="100"/>
      <c r="T218" s="259"/>
      <c r="U218" s="268"/>
      <c r="V218" s="163"/>
      <c r="W218" s="91"/>
      <c r="X218" s="117"/>
    </row>
    <row r="219" spans="1:24" s="1" customFormat="1" ht="18.75">
      <c r="A219" s="432" t="s">
        <v>61</v>
      </c>
      <c r="B219" s="433"/>
      <c r="C219" s="433"/>
      <c r="D219" s="433"/>
      <c r="E219" s="433"/>
      <c r="F219" s="433"/>
      <c r="G219" s="433"/>
      <c r="H219" s="433"/>
      <c r="I219" s="433"/>
      <c r="J219" s="433"/>
      <c r="K219" s="433"/>
      <c r="L219" s="433"/>
      <c r="M219" s="433"/>
      <c r="N219" s="433"/>
      <c r="O219" s="433"/>
      <c r="P219" s="433"/>
      <c r="Q219" s="433"/>
      <c r="R219" s="433"/>
      <c r="S219" s="433"/>
      <c r="T219" s="433"/>
      <c r="U219" s="200"/>
      <c r="V219" s="164"/>
      <c r="W219" s="171"/>
      <c r="X219" s="171"/>
    </row>
    <row r="220" spans="1:24" s="1" customFormat="1" ht="19.5" thickBot="1">
      <c r="A220" s="434" t="s">
        <v>62</v>
      </c>
      <c r="B220" s="435"/>
      <c r="C220" s="435"/>
      <c r="D220" s="435"/>
      <c r="E220" s="435"/>
      <c r="F220" s="435"/>
      <c r="G220" s="435"/>
      <c r="H220" s="435"/>
      <c r="I220" s="435"/>
      <c r="J220" s="435"/>
      <c r="K220" s="435"/>
      <c r="L220" s="435"/>
      <c r="M220" s="435"/>
      <c r="N220" s="435"/>
      <c r="O220" s="435"/>
      <c r="P220" s="435"/>
      <c r="Q220" s="435"/>
      <c r="R220" s="435"/>
      <c r="S220" s="435"/>
      <c r="T220" s="435"/>
      <c r="U220" s="201"/>
      <c r="V220" s="164"/>
      <c r="W220" s="171"/>
      <c r="X220" s="171"/>
    </row>
    <row r="221" spans="1:24" s="437" customFormat="1" ht="15.75" thickBot="1">
      <c r="A221" s="429"/>
      <c r="B221" s="436"/>
      <c r="C221" s="436"/>
      <c r="D221" s="436"/>
      <c r="E221" s="436"/>
      <c r="F221" s="436"/>
      <c r="G221" s="436"/>
      <c r="H221" s="436"/>
      <c r="I221" s="436"/>
      <c r="J221" s="436"/>
      <c r="K221" s="436"/>
      <c r="L221" s="436"/>
      <c r="M221" s="436"/>
      <c r="N221" s="436"/>
      <c r="O221" s="436"/>
      <c r="P221" s="436"/>
      <c r="Q221" s="436"/>
      <c r="R221" s="436"/>
      <c r="S221" s="436"/>
      <c r="T221" s="436"/>
      <c r="U221" s="436"/>
      <c r="V221" s="436"/>
      <c r="W221" s="436"/>
      <c r="X221" s="436"/>
    </row>
    <row r="222" spans="1:24">
      <c r="A222" s="427" t="s">
        <v>0</v>
      </c>
      <c r="B222" s="427"/>
      <c r="C222" s="474" t="s">
        <v>25</v>
      </c>
      <c r="D222" s="475"/>
      <c r="E222" s="445" t="s">
        <v>1</v>
      </c>
      <c r="F222" s="446"/>
      <c r="G222" s="446"/>
      <c r="H222" s="446"/>
      <c r="I222" s="446"/>
      <c r="J222" s="446"/>
      <c r="K222" s="447"/>
      <c r="L222" s="445" t="s">
        <v>2</v>
      </c>
      <c r="M222" s="446"/>
      <c r="N222" s="446"/>
      <c r="O222" s="446"/>
      <c r="P222" s="446"/>
      <c r="Q222" s="446"/>
      <c r="R222" s="446"/>
      <c r="S222" s="446"/>
      <c r="T222" s="448"/>
      <c r="U222" s="122" t="s">
        <v>34</v>
      </c>
      <c r="V222" s="162"/>
    </row>
    <row r="223" spans="1:24">
      <c r="A223" s="449" t="s">
        <v>3</v>
      </c>
      <c r="B223" s="449" t="s">
        <v>4</v>
      </c>
      <c r="C223" s="476"/>
      <c r="D223" s="477"/>
      <c r="E223" s="450" t="s">
        <v>5</v>
      </c>
      <c r="F223" s="452" t="s">
        <v>6</v>
      </c>
      <c r="G223" s="452"/>
      <c r="H223" s="453" t="s">
        <v>7</v>
      </c>
      <c r="I223" s="453"/>
      <c r="J223" s="454" t="s">
        <v>8</v>
      </c>
      <c r="K223" s="455"/>
      <c r="L223" s="456" t="s">
        <v>5</v>
      </c>
      <c r="M223" s="458" t="s">
        <v>6</v>
      </c>
      <c r="N223" s="459"/>
      <c r="O223" s="453" t="s">
        <v>7</v>
      </c>
      <c r="P223" s="453"/>
      <c r="Q223" s="453"/>
      <c r="R223" s="453"/>
      <c r="S223" s="460" t="s">
        <v>8</v>
      </c>
      <c r="T223" s="461"/>
      <c r="U223" s="127"/>
      <c r="V223" s="162"/>
    </row>
    <row r="224" spans="1:24">
      <c r="A224" s="449"/>
      <c r="B224" s="449"/>
      <c r="C224" s="476"/>
      <c r="D224" s="477"/>
      <c r="E224" s="450"/>
      <c r="F224" s="462" t="s">
        <v>9</v>
      </c>
      <c r="G224" s="464" t="s">
        <v>10</v>
      </c>
      <c r="H224" s="462" t="s">
        <v>9</v>
      </c>
      <c r="I224" s="466" t="s">
        <v>10</v>
      </c>
      <c r="J224" s="468" t="s">
        <v>5</v>
      </c>
      <c r="K224" s="470" t="s">
        <v>10</v>
      </c>
      <c r="L224" s="456"/>
      <c r="M224" s="462" t="s">
        <v>9</v>
      </c>
      <c r="N224" s="464" t="s">
        <v>10</v>
      </c>
      <c r="O224" s="427" t="s">
        <v>9</v>
      </c>
      <c r="P224" s="427"/>
      <c r="Q224" s="427"/>
      <c r="R224" s="466" t="s">
        <v>10</v>
      </c>
      <c r="S224" s="468" t="s">
        <v>5</v>
      </c>
      <c r="T224" s="472" t="s">
        <v>10</v>
      </c>
      <c r="U224" s="84"/>
      <c r="V224" s="162"/>
    </row>
    <row r="225" spans="1:24" ht="15.75" thickBot="1">
      <c r="A225" s="449"/>
      <c r="B225" s="449"/>
      <c r="C225" s="478"/>
      <c r="D225" s="479"/>
      <c r="E225" s="451"/>
      <c r="F225" s="463"/>
      <c r="G225" s="465"/>
      <c r="H225" s="463"/>
      <c r="I225" s="467"/>
      <c r="J225" s="469"/>
      <c r="K225" s="471"/>
      <c r="L225" s="457"/>
      <c r="M225" s="463"/>
      <c r="N225" s="465"/>
      <c r="O225" s="4" t="s">
        <v>11</v>
      </c>
      <c r="P225" s="5" t="s">
        <v>12</v>
      </c>
      <c r="Q225" s="5" t="s">
        <v>13</v>
      </c>
      <c r="R225" s="467"/>
      <c r="S225" s="469"/>
      <c r="T225" s="473"/>
      <c r="U225" s="135"/>
      <c r="V225" s="162"/>
    </row>
    <row r="226" spans="1:24" ht="15.75" thickBot="1">
      <c r="A226" s="427"/>
      <c r="B226" s="427"/>
      <c r="C226" s="427"/>
      <c r="D226" s="427"/>
      <c r="E226" s="428"/>
      <c r="F226" s="428"/>
      <c r="G226" s="428"/>
      <c r="H226" s="428"/>
      <c r="I226" s="428"/>
      <c r="J226" s="428"/>
      <c r="K226" s="428"/>
      <c r="L226" s="428"/>
      <c r="M226" s="428"/>
      <c r="N226" s="428"/>
      <c r="O226" s="428"/>
      <c r="P226" s="428"/>
      <c r="Q226" s="428"/>
      <c r="R226" s="428"/>
      <c r="S226" s="428"/>
      <c r="T226" s="429"/>
      <c r="U226" s="147"/>
      <c r="V226" s="162"/>
    </row>
    <row r="227" spans="1:24">
      <c r="A227" s="57">
        <v>42917</v>
      </c>
      <c r="B227" s="57">
        <v>43100</v>
      </c>
      <c r="C227" s="348"/>
      <c r="D227" s="377" t="s">
        <v>16</v>
      </c>
      <c r="E227" s="361">
        <v>10</v>
      </c>
      <c r="F227" s="8">
        <v>5</v>
      </c>
      <c r="G227" s="33">
        <f>IF(F227&gt;0,(F227*100/(E227-J227)),0)</f>
        <v>50</v>
      </c>
      <c r="H227" s="8">
        <v>5</v>
      </c>
      <c r="I227" s="34">
        <f>IF(H227&gt;0,(H227*100/(E227-J227)),0)</f>
        <v>50</v>
      </c>
      <c r="J227" s="52">
        <v>0</v>
      </c>
      <c r="K227" s="35">
        <f>IF(J227&gt;0,(J227*100/(E227)),0)</f>
        <v>0</v>
      </c>
      <c r="L227" s="7">
        <v>9</v>
      </c>
      <c r="M227" s="8">
        <v>5</v>
      </c>
      <c r="N227" s="33">
        <f>IF(M227&gt;0,(M227*100/(L227-S227)),0)</f>
        <v>71.428571428571431</v>
      </c>
      <c r="O227" s="8">
        <v>1</v>
      </c>
      <c r="P227" s="8">
        <v>1</v>
      </c>
      <c r="Q227" s="8">
        <v>2</v>
      </c>
      <c r="R227" s="34">
        <f>IF(Q227&gt;0,(Q227*100/(L227-S227)),0)</f>
        <v>28.571428571428573</v>
      </c>
      <c r="S227" s="58">
        <v>2</v>
      </c>
      <c r="T227" s="87">
        <f>IF(S227&gt;0,(S227*100/(L227)),0)</f>
        <v>22.222222222222221</v>
      </c>
      <c r="U227" s="125"/>
      <c r="V227" s="163"/>
      <c r="W227" s="19"/>
      <c r="X227" s="19"/>
    </row>
    <row r="228" spans="1:24">
      <c r="A228" s="6"/>
      <c r="B228" s="6"/>
      <c r="C228" s="348"/>
      <c r="D228" s="377" t="s">
        <v>17</v>
      </c>
      <c r="E228" s="365">
        <v>0</v>
      </c>
      <c r="F228" s="14">
        <v>0</v>
      </c>
      <c r="G228" s="36">
        <f t="shared" ref="G228:G234" si="80">IF(F228&gt;0,(F228*100/(E228-J228)),0)</f>
        <v>0</v>
      </c>
      <c r="H228" s="14">
        <v>0</v>
      </c>
      <c r="I228" s="37">
        <f t="shared" ref="I228:I234" si="81">IF(H228&gt;0,(H228*100/(E228-J228)),0)</f>
        <v>0</v>
      </c>
      <c r="J228" s="53">
        <v>0</v>
      </c>
      <c r="K228" s="38">
        <f t="shared" ref="K228:K234" si="82">IF(J228&gt;0,(J228*100/(E228)),0)</f>
        <v>0</v>
      </c>
      <c r="L228" s="13">
        <v>5</v>
      </c>
      <c r="M228" s="14">
        <v>2</v>
      </c>
      <c r="N228" s="36">
        <f t="shared" ref="N228:N234" si="83">IF(M228&gt;0,(M228*100/(L228-S228)),0)</f>
        <v>40</v>
      </c>
      <c r="O228" s="14">
        <v>2</v>
      </c>
      <c r="P228" s="14">
        <v>1</v>
      </c>
      <c r="Q228" s="14">
        <v>3</v>
      </c>
      <c r="R228" s="37">
        <f t="shared" ref="R228:R234" si="84">IF(Q228&gt;0,(Q228*100/(L228-S228)),0)</f>
        <v>60</v>
      </c>
      <c r="S228" s="56">
        <v>0</v>
      </c>
      <c r="T228" s="71">
        <f t="shared" ref="T228:T234" si="85">IF(S228&gt;0,(S228*100/(L228)),0)</f>
        <v>0</v>
      </c>
      <c r="U228" s="127"/>
      <c r="V228" s="163"/>
      <c r="W228" s="19"/>
      <c r="X228" s="19"/>
    </row>
    <row r="229" spans="1:24">
      <c r="A229" s="6"/>
      <c r="B229" s="6"/>
      <c r="C229" s="348"/>
      <c r="D229" s="377" t="s">
        <v>18</v>
      </c>
      <c r="E229" s="365">
        <v>0</v>
      </c>
      <c r="F229" s="14">
        <v>0</v>
      </c>
      <c r="G229" s="36">
        <f t="shared" si="80"/>
        <v>0</v>
      </c>
      <c r="H229" s="14">
        <v>0</v>
      </c>
      <c r="I229" s="37">
        <f t="shared" si="81"/>
        <v>0</v>
      </c>
      <c r="J229" s="53">
        <v>0</v>
      </c>
      <c r="K229" s="38">
        <f t="shared" si="82"/>
        <v>0</v>
      </c>
      <c r="L229" s="13">
        <v>5</v>
      </c>
      <c r="M229" s="14">
        <v>2</v>
      </c>
      <c r="N229" s="36">
        <f t="shared" si="83"/>
        <v>50</v>
      </c>
      <c r="O229" s="14">
        <v>2</v>
      </c>
      <c r="P229" s="14">
        <v>0</v>
      </c>
      <c r="Q229" s="14">
        <v>2</v>
      </c>
      <c r="R229" s="37">
        <f t="shared" si="84"/>
        <v>50</v>
      </c>
      <c r="S229" s="56">
        <v>1</v>
      </c>
      <c r="T229" s="71">
        <f t="shared" si="85"/>
        <v>20</v>
      </c>
      <c r="U229" s="127"/>
      <c r="W229" s="19"/>
      <c r="X229" s="19"/>
    </row>
    <row r="230" spans="1:24">
      <c r="A230" s="68"/>
      <c r="B230" s="68"/>
      <c r="C230" s="352"/>
      <c r="D230" s="377" t="s">
        <v>19</v>
      </c>
      <c r="E230" s="365">
        <v>19</v>
      </c>
      <c r="F230" s="14">
        <v>18</v>
      </c>
      <c r="G230" s="36">
        <f t="shared" si="80"/>
        <v>94.736842105263165</v>
      </c>
      <c r="H230" s="14">
        <v>1</v>
      </c>
      <c r="I230" s="37">
        <f t="shared" si="81"/>
        <v>5.2631578947368425</v>
      </c>
      <c r="J230" s="53">
        <v>0</v>
      </c>
      <c r="K230" s="38">
        <f t="shared" si="82"/>
        <v>0</v>
      </c>
      <c r="L230" s="13">
        <v>70</v>
      </c>
      <c r="M230" s="14">
        <v>21</v>
      </c>
      <c r="N230" s="36">
        <f t="shared" si="83"/>
        <v>30.882352941176471</v>
      </c>
      <c r="O230" s="14">
        <v>42</v>
      </c>
      <c r="P230" s="14">
        <v>5</v>
      </c>
      <c r="Q230" s="14">
        <v>47</v>
      </c>
      <c r="R230" s="37">
        <f t="shared" si="84"/>
        <v>69.117647058823536</v>
      </c>
      <c r="S230" s="56">
        <v>2</v>
      </c>
      <c r="T230" s="71">
        <f t="shared" si="85"/>
        <v>2.8571428571428572</v>
      </c>
      <c r="U230" s="127"/>
      <c r="V230" s="163"/>
      <c r="W230" s="19"/>
      <c r="X230" s="19"/>
    </row>
    <row r="231" spans="1:24" s="44" customFormat="1">
      <c r="A231" s="68"/>
      <c r="B231" s="68"/>
      <c r="C231" s="352"/>
      <c r="D231" s="377" t="s">
        <v>15</v>
      </c>
      <c r="E231" s="365">
        <v>88</v>
      </c>
      <c r="F231" s="14">
        <v>56</v>
      </c>
      <c r="G231" s="36">
        <f t="shared" si="80"/>
        <v>64.367816091954026</v>
      </c>
      <c r="H231" s="14">
        <v>31</v>
      </c>
      <c r="I231" s="37">
        <f t="shared" si="81"/>
        <v>35.632183908045974</v>
      </c>
      <c r="J231" s="53">
        <v>1</v>
      </c>
      <c r="K231" s="38">
        <f t="shared" si="82"/>
        <v>1.1363636363636365</v>
      </c>
      <c r="L231" s="13">
        <v>163</v>
      </c>
      <c r="M231" s="14">
        <v>58</v>
      </c>
      <c r="N231" s="36">
        <f t="shared" si="83"/>
        <v>37.908496732026144</v>
      </c>
      <c r="O231" s="14">
        <v>37</v>
      </c>
      <c r="P231" s="14">
        <v>58</v>
      </c>
      <c r="Q231" s="14">
        <v>95</v>
      </c>
      <c r="R231" s="37">
        <f t="shared" si="84"/>
        <v>62.091503267973856</v>
      </c>
      <c r="S231" s="56">
        <v>10</v>
      </c>
      <c r="T231" s="71">
        <f t="shared" si="85"/>
        <v>6.1349693251533743</v>
      </c>
      <c r="U231" s="128"/>
      <c r="V231" s="160"/>
      <c r="W231" s="43"/>
      <c r="X231" s="43"/>
    </row>
    <row r="232" spans="1:24" s="50" customFormat="1">
      <c r="A232" s="68"/>
      <c r="B232" s="68"/>
      <c r="C232" s="352"/>
      <c r="D232" s="377" t="s">
        <v>21</v>
      </c>
      <c r="E232" s="365">
        <v>0</v>
      </c>
      <c r="F232" s="14">
        <v>0</v>
      </c>
      <c r="G232" s="36">
        <f t="shared" si="80"/>
        <v>0</v>
      </c>
      <c r="H232" s="14">
        <v>0</v>
      </c>
      <c r="I232" s="37">
        <f t="shared" si="81"/>
        <v>0</v>
      </c>
      <c r="J232" s="53">
        <v>0</v>
      </c>
      <c r="K232" s="38">
        <f t="shared" si="82"/>
        <v>0</v>
      </c>
      <c r="L232" s="13">
        <v>1</v>
      </c>
      <c r="M232" s="14">
        <v>1</v>
      </c>
      <c r="N232" s="36">
        <f t="shared" si="83"/>
        <v>100</v>
      </c>
      <c r="O232" s="14">
        <v>0</v>
      </c>
      <c r="P232" s="14">
        <v>0</v>
      </c>
      <c r="Q232" s="14">
        <v>0</v>
      </c>
      <c r="R232" s="37">
        <f t="shared" si="84"/>
        <v>0</v>
      </c>
      <c r="S232" s="56">
        <v>0</v>
      </c>
      <c r="T232" s="71">
        <f t="shared" si="85"/>
        <v>0</v>
      </c>
      <c r="U232" s="139"/>
      <c r="V232" s="161"/>
    </row>
    <row r="233" spans="1:24">
      <c r="A233" s="68"/>
      <c r="B233" s="68"/>
      <c r="C233" s="352"/>
      <c r="D233" s="377" t="s">
        <v>22</v>
      </c>
      <c r="E233" s="365">
        <v>0</v>
      </c>
      <c r="F233" s="14">
        <v>0</v>
      </c>
      <c r="G233" s="36">
        <f t="shared" si="80"/>
        <v>0</v>
      </c>
      <c r="H233" s="14">
        <v>0</v>
      </c>
      <c r="I233" s="37">
        <f t="shared" si="81"/>
        <v>0</v>
      </c>
      <c r="J233" s="53">
        <v>0</v>
      </c>
      <c r="K233" s="38">
        <f t="shared" si="82"/>
        <v>0</v>
      </c>
      <c r="L233" s="13">
        <v>0</v>
      </c>
      <c r="M233" s="14">
        <v>0</v>
      </c>
      <c r="N233" s="36">
        <f t="shared" si="83"/>
        <v>0</v>
      </c>
      <c r="O233" s="14">
        <v>0</v>
      </c>
      <c r="P233" s="14">
        <v>0</v>
      </c>
      <c r="Q233" s="14">
        <v>0</v>
      </c>
      <c r="R233" s="37">
        <f t="shared" si="84"/>
        <v>0</v>
      </c>
      <c r="S233" s="56">
        <v>0</v>
      </c>
      <c r="T233" s="71">
        <f t="shared" si="85"/>
        <v>0</v>
      </c>
      <c r="U233" s="135"/>
      <c r="V233" s="162"/>
    </row>
    <row r="234" spans="1:24">
      <c r="A234" s="68"/>
      <c r="B234" s="68"/>
      <c r="C234" s="352"/>
      <c r="D234" s="377" t="s">
        <v>23</v>
      </c>
      <c r="E234" s="365">
        <v>0</v>
      </c>
      <c r="F234" s="14">
        <v>0</v>
      </c>
      <c r="G234" s="36">
        <f t="shared" si="80"/>
        <v>0</v>
      </c>
      <c r="H234" s="14">
        <v>0</v>
      </c>
      <c r="I234" s="37">
        <f t="shared" si="81"/>
        <v>0</v>
      </c>
      <c r="J234" s="53">
        <v>0</v>
      </c>
      <c r="K234" s="38">
        <f t="shared" si="82"/>
        <v>0</v>
      </c>
      <c r="L234" s="13">
        <v>0</v>
      </c>
      <c r="M234" s="14">
        <v>0</v>
      </c>
      <c r="N234" s="36">
        <f t="shared" si="83"/>
        <v>0</v>
      </c>
      <c r="O234" s="14">
        <v>0</v>
      </c>
      <c r="P234" s="14">
        <v>0</v>
      </c>
      <c r="Q234" s="14">
        <v>0</v>
      </c>
      <c r="R234" s="37">
        <f t="shared" si="84"/>
        <v>0</v>
      </c>
      <c r="S234" s="56">
        <v>0</v>
      </c>
      <c r="T234" s="71">
        <f t="shared" si="85"/>
        <v>0</v>
      </c>
      <c r="U234" s="84"/>
      <c r="V234" s="162"/>
    </row>
    <row r="235" spans="1:24" s="1" customFormat="1" ht="18.75">
      <c r="A235" s="430" t="s">
        <v>13</v>
      </c>
      <c r="B235" s="430"/>
      <c r="C235" s="430"/>
      <c r="D235" s="430"/>
      <c r="E235" s="366">
        <f t="shared" ref="E235:T235" si="86">SUM(E227:E234)</f>
        <v>117</v>
      </c>
      <c r="F235" s="40">
        <f t="shared" si="86"/>
        <v>79</v>
      </c>
      <c r="G235" s="41">
        <f t="shared" si="86"/>
        <v>209.10465819721719</v>
      </c>
      <c r="H235" s="40">
        <f t="shared" si="86"/>
        <v>37</v>
      </c>
      <c r="I235" s="41">
        <f t="shared" si="86"/>
        <v>90.895341802782809</v>
      </c>
      <c r="J235" s="40">
        <f t="shared" si="86"/>
        <v>1</v>
      </c>
      <c r="K235" s="42">
        <f t="shared" si="86"/>
        <v>1.1363636363636365</v>
      </c>
      <c r="L235" s="39">
        <f t="shared" si="86"/>
        <v>253</v>
      </c>
      <c r="M235" s="40">
        <f t="shared" si="86"/>
        <v>89</v>
      </c>
      <c r="N235" s="41">
        <f t="shared" si="86"/>
        <v>330.21942110177406</v>
      </c>
      <c r="O235" s="40">
        <f t="shared" si="86"/>
        <v>84</v>
      </c>
      <c r="P235" s="40">
        <f t="shared" si="86"/>
        <v>65</v>
      </c>
      <c r="Q235" s="40">
        <f t="shared" si="86"/>
        <v>149</v>
      </c>
      <c r="R235" s="41">
        <f t="shared" si="86"/>
        <v>269.78057889822594</v>
      </c>
      <c r="S235" s="40">
        <f t="shared" si="86"/>
        <v>15</v>
      </c>
      <c r="T235" s="72">
        <f t="shared" si="86"/>
        <v>51.214334404518453</v>
      </c>
      <c r="U235" s="148"/>
      <c r="V235" s="164"/>
    </row>
    <row r="236" spans="1:24" s="1" customFormat="1" ht="18.75">
      <c r="A236" s="431" t="s">
        <v>14</v>
      </c>
      <c r="B236" s="431"/>
      <c r="C236" s="431"/>
      <c r="D236" s="431"/>
      <c r="E236" s="367">
        <f>SUM(E235)</f>
        <v>117</v>
      </c>
      <c r="F236" s="176">
        <f>F235</f>
        <v>79</v>
      </c>
      <c r="G236" s="177">
        <f>IF(F236&gt;0,(F236*100/(E236-J236)),0)</f>
        <v>68.103448275862064</v>
      </c>
      <c r="H236" s="176">
        <f>H235</f>
        <v>37</v>
      </c>
      <c r="I236" s="178">
        <f>IF(H236&gt;0,(H236*100/(E236-J236)),0)</f>
        <v>31.896551724137932</v>
      </c>
      <c r="J236" s="179">
        <f>J235</f>
        <v>1</v>
      </c>
      <c r="K236" s="180">
        <f>IF(J236&gt;0,(J236*100/E236),0)</f>
        <v>0.85470085470085466</v>
      </c>
      <c r="L236" s="175">
        <f>L235</f>
        <v>253</v>
      </c>
      <c r="M236" s="176">
        <f>M235</f>
        <v>89</v>
      </c>
      <c r="N236" s="177">
        <f>IF(M236&gt;0,(M236*100/(L236-S236)),0)</f>
        <v>37.394957983193279</v>
      </c>
      <c r="O236" s="176">
        <f>O235</f>
        <v>84</v>
      </c>
      <c r="P236" s="176">
        <f>P235</f>
        <v>65</v>
      </c>
      <c r="Q236" s="176">
        <f>Q235</f>
        <v>149</v>
      </c>
      <c r="R236" s="178">
        <f>IF(Q236&gt;0,(Q236*100/(L236-S236)),0)</f>
        <v>62.605042016806721</v>
      </c>
      <c r="S236" s="179">
        <f>S235</f>
        <v>15</v>
      </c>
      <c r="T236" s="181">
        <f>IF(S236&gt;0,(S236*100/L236),0)</f>
        <v>5.9288537549407119</v>
      </c>
      <c r="U236" s="115" t="s">
        <v>106</v>
      </c>
      <c r="V236" s="74"/>
    </row>
    <row r="237" spans="1:24" s="535" customFormat="1" ht="15.75" thickBot="1">
      <c r="A237" s="534"/>
      <c r="B237" s="534"/>
      <c r="C237" s="534"/>
      <c r="D237" s="534"/>
      <c r="E237" s="534"/>
      <c r="F237" s="534"/>
      <c r="G237" s="534"/>
      <c r="H237" s="534"/>
      <c r="I237" s="534"/>
      <c r="J237" s="534"/>
      <c r="K237" s="534"/>
      <c r="L237" s="534"/>
      <c r="M237" s="534"/>
      <c r="N237" s="534"/>
      <c r="O237" s="534"/>
      <c r="P237" s="534"/>
      <c r="Q237" s="534"/>
      <c r="R237" s="534"/>
      <c r="S237" s="534"/>
      <c r="T237" s="534"/>
      <c r="U237" s="534"/>
      <c r="V237" s="532"/>
    </row>
    <row r="238" spans="1:24" s="100" customFormat="1">
      <c r="A238" s="291"/>
      <c r="B238" s="292"/>
      <c r="C238" s="353"/>
      <c r="D238" s="136"/>
      <c r="E238" s="369"/>
      <c r="F238" s="292"/>
      <c r="G238" s="293"/>
      <c r="H238" s="292"/>
      <c r="I238" s="293"/>
      <c r="J238" s="292"/>
      <c r="K238" s="293"/>
      <c r="L238" s="294"/>
      <c r="M238" s="292"/>
      <c r="N238" s="293"/>
      <c r="O238" s="292"/>
      <c r="P238" s="294"/>
      <c r="Q238" s="294"/>
      <c r="R238" s="293"/>
      <c r="S238" s="292"/>
      <c r="T238" s="293"/>
      <c r="U238" s="267"/>
      <c r="V238" s="163"/>
      <c r="W238" s="261"/>
    </row>
    <row r="239" spans="1:24" s="1" customFormat="1" ht="18.75">
      <c r="A239" s="432" t="s">
        <v>63</v>
      </c>
      <c r="B239" s="433"/>
      <c r="C239" s="433"/>
      <c r="D239" s="433"/>
      <c r="E239" s="433"/>
      <c r="F239" s="433"/>
      <c r="G239" s="433"/>
      <c r="H239" s="433"/>
      <c r="I239" s="433"/>
      <c r="J239" s="433"/>
      <c r="K239" s="433"/>
      <c r="L239" s="433"/>
      <c r="M239" s="433"/>
      <c r="N239" s="433"/>
      <c r="O239" s="433"/>
      <c r="P239" s="433"/>
      <c r="Q239" s="433"/>
      <c r="R239" s="433"/>
      <c r="S239" s="433"/>
      <c r="T239" s="433"/>
      <c r="U239" s="200"/>
      <c r="V239" s="164"/>
    </row>
    <row r="240" spans="1:24" s="1" customFormat="1" ht="19.5" thickBot="1">
      <c r="A240" s="434" t="s">
        <v>64</v>
      </c>
      <c r="B240" s="435"/>
      <c r="C240" s="435"/>
      <c r="D240" s="435"/>
      <c r="E240" s="435"/>
      <c r="F240" s="435"/>
      <c r="G240" s="435"/>
      <c r="H240" s="435"/>
      <c r="I240" s="435"/>
      <c r="J240" s="435"/>
      <c r="K240" s="435"/>
      <c r="L240" s="435"/>
      <c r="M240" s="435"/>
      <c r="N240" s="435"/>
      <c r="O240" s="435"/>
      <c r="P240" s="435"/>
      <c r="Q240" s="435"/>
      <c r="R240" s="435"/>
      <c r="S240" s="435"/>
      <c r="T240" s="435"/>
      <c r="U240" s="201"/>
      <c r="V240" s="164"/>
    </row>
    <row r="241" spans="1:24" s="437" customFormat="1" ht="15.75" thickBot="1">
      <c r="A241" s="429"/>
      <c r="B241" s="436"/>
      <c r="C241" s="436"/>
      <c r="D241" s="436"/>
      <c r="E241" s="436"/>
      <c r="F241" s="436"/>
      <c r="G241" s="436"/>
      <c r="H241" s="436"/>
      <c r="I241" s="436"/>
      <c r="J241" s="436"/>
      <c r="K241" s="436"/>
      <c r="L241" s="436"/>
      <c r="M241" s="436"/>
      <c r="N241" s="436"/>
      <c r="O241" s="436"/>
      <c r="P241" s="436"/>
      <c r="Q241" s="436"/>
      <c r="R241" s="436"/>
      <c r="S241" s="436"/>
      <c r="T241" s="436"/>
      <c r="U241" s="436"/>
      <c r="V241" s="436"/>
      <c r="W241" s="436"/>
      <c r="X241" s="436"/>
    </row>
    <row r="242" spans="1:24">
      <c r="A242" s="445" t="s">
        <v>0</v>
      </c>
      <c r="B242" s="446"/>
      <c r="C242" s="539" t="s">
        <v>25</v>
      </c>
      <c r="D242" s="540"/>
      <c r="E242" s="445" t="s">
        <v>1</v>
      </c>
      <c r="F242" s="446"/>
      <c r="G242" s="446"/>
      <c r="H242" s="446"/>
      <c r="I242" s="446"/>
      <c r="J242" s="446"/>
      <c r="K242" s="447"/>
      <c r="L242" s="445" t="s">
        <v>2</v>
      </c>
      <c r="M242" s="446"/>
      <c r="N242" s="446"/>
      <c r="O242" s="446"/>
      <c r="P242" s="446"/>
      <c r="Q242" s="446"/>
      <c r="R242" s="446"/>
      <c r="S242" s="446"/>
      <c r="T242" s="448"/>
      <c r="U242" s="94" t="s">
        <v>34</v>
      </c>
      <c r="V242" s="163"/>
    </row>
    <row r="243" spans="1:24" ht="15.75" thickBot="1">
      <c r="A243" s="530" t="s">
        <v>3</v>
      </c>
      <c r="B243" s="449" t="s">
        <v>4</v>
      </c>
      <c r="C243" s="476"/>
      <c r="D243" s="477"/>
      <c r="E243" s="450" t="s">
        <v>5</v>
      </c>
      <c r="F243" s="452" t="s">
        <v>6</v>
      </c>
      <c r="G243" s="452"/>
      <c r="H243" s="453" t="s">
        <v>7</v>
      </c>
      <c r="I243" s="453"/>
      <c r="J243" s="454" t="s">
        <v>8</v>
      </c>
      <c r="K243" s="536"/>
      <c r="L243" s="537" t="s">
        <v>5</v>
      </c>
      <c r="M243" s="458" t="s">
        <v>6</v>
      </c>
      <c r="N243" s="459"/>
      <c r="O243" s="453" t="s">
        <v>7</v>
      </c>
      <c r="P243" s="453"/>
      <c r="Q243" s="453"/>
      <c r="R243" s="453"/>
      <c r="S243" s="460" t="s">
        <v>8</v>
      </c>
      <c r="T243" s="461"/>
      <c r="U243" s="347"/>
      <c r="V243" s="163"/>
    </row>
    <row r="244" spans="1:24">
      <c r="A244" s="530"/>
      <c r="B244" s="449"/>
      <c r="C244" s="476"/>
      <c r="D244" s="477"/>
      <c r="E244" s="450"/>
      <c r="F244" s="462" t="s">
        <v>9</v>
      </c>
      <c r="G244" s="464" t="s">
        <v>10</v>
      </c>
      <c r="H244" s="462" t="s">
        <v>9</v>
      </c>
      <c r="I244" s="466" t="s">
        <v>10</v>
      </c>
      <c r="J244" s="468" t="s">
        <v>5</v>
      </c>
      <c r="K244" s="538" t="s">
        <v>10</v>
      </c>
      <c r="L244" s="537"/>
      <c r="M244" s="462" t="s">
        <v>9</v>
      </c>
      <c r="N244" s="464" t="s">
        <v>10</v>
      </c>
      <c r="O244" s="427" t="s">
        <v>9</v>
      </c>
      <c r="P244" s="427"/>
      <c r="Q244" s="427"/>
      <c r="R244" s="466" t="s">
        <v>10</v>
      </c>
      <c r="S244" s="468" t="s">
        <v>5</v>
      </c>
      <c r="T244" s="472" t="s">
        <v>10</v>
      </c>
      <c r="U244" s="146"/>
      <c r="V244" s="163"/>
    </row>
    <row r="245" spans="1:24" ht="15.75" thickBot="1">
      <c r="A245" s="530"/>
      <c r="B245" s="449"/>
      <c r="C245" s="541"/>
      <c r="D245" s="542"/>
      <c r="E245" s="451"/>
      <c r="F245" s="463"/>
      <c r="G245" s="465"/>
      <c r="H245" s="463"/>
      <c r="I245" s="467"/>
      <c r="J245" s="469"/>
      <c r="K245" s="471"/>
      <c r="L245" s="457"/>
      <c r="M245" s="463"/>
      <c r="N245" s="465"/>
      <c r="O245" s="4" t="s">
        <v>11</v>
      </c>
      <c r="P245" s="5" t="s">
        <v>12</v>
      </c>
      <c r="Q245" s="5" t="s">
        <v>13</v>
      </c>
      <c r="R245" s="467"/>
      <c r="S245" s="469"/>
      <c r="T245" s="473"/>
      <c r="U245" s="89"/>
      <c r="V245" s="163"/>
    </row>
    <row r="246" spans="1:24">
      <c r="A246" s="531"/>
      <c r="B246" s="427"/>
      <c r="C246" s="427"/>
      <c r="D246" s="427"/>
      <c r="E246" s="532"/>
      <c r="F246" s="532"/>
      <c r="G246" s="532"/>
      <c r="H246" s="532"/>
      <c r="I246" s="532"/>
      <c r="J246" s="532"/>
      <c r="K246" s="532"/>
      <c r="L246" s="532"/>
      <c r="M246" s="532"/>
      <c r="N246" s="532"/>
      <c r="O246" s="532"/>
      <c r="P246" s="532"/>
      <c r="Q246" s="532"/>
      <c r="R246" s="532"/>
      <c r="S246" s="532"/>
      <c r="T246" s="429"/>
      <c r="U246" s="88"/>
      <c r="V246" s="163"/>
    </row>
    <row r="247" spans="1:24" s="12" customFormat="1" ht="14.25" customHeight="1">
      <c r="A247" s="297">
        <v>42917</v>
      </c>
      <c r="B247" s="57">
        <v>43100</v>
      </c>
      <c r="C247" s="348"/>
      <c r="D247" s="377" t="s">
        <v>17</v>
      </c>
      <c r="E247" s="365">
        <v>0</v>
      </c>
      <c r="F247" s="14">
        <v>0</v>
      </c>
      <c r="G247" s="36">
        <f t="shared" ref="G247:G252" si="87">IF(F247&gt;0,(F247*100/(E247-J247)),0)</f>
        <v>0</v>
      </c>
      <c r="H247" s="14">
        <v>0</v>
      </c>
      <c r="I247" s="37">
        <f t="shared" ref="I247:I252" si="88">IF(H247&gt;0,(H247*100/(E247-J247)),0)</f>
        <v>0</v>
      </c>
      <c r="J247" s="53">
        <v>0</v>
      </c>
      <c r="K247" s="299">
        <f t="shared" ref="K247:K252" si="89">IF(J247&gt;0,(J247*100/(E247)),0)</f>
        <v>0</v>
      </c>
      <c r="L247" s="298">
        <v>0</v>
      </c>
      <c r="M247" s="14">
        <v>0</v>
      </c>
      <c r="N247" s="36">
        <f t="shared" ref="N247:N252" si="90">IF(M247&gt;0,(M247*100/(L247-S247)),0)</f>
        <v>0</v>
      </c>
      <c r="O247" s="14">
        <v>0</v>
      </c>
      <c r="P247" s="14">
        <v>0</v>
      </c>
      <c r="Q247" s="14">
        <v>0</v>
      </c>
      <c r="R247" s="37">
        <f t="shared" ref="R247:R252" si="91">IF(Q247&gt;0,(Q247*100/(L247-S247)),0)</f>
        <v>0</v>
      </c>
      <c r="S247" s="56">
        <v>0</v>
      </c>
      <c r="T247" s="71">
        <f t="shared" ref="T247:T252" si="92">IF(S247&gt;0,(S247*100/(L247)),0)</f>
        <v>0</v>
      </c>
      <c r="U247" s="300"/>
      <c r="V247" s="262"/>
    </row>
    <row r="248" spans="1:24" s="12" customFormat="1" ht="14.25" customHeight="1">
      <c r="A248" s="301"/>
      <c r="B248" s="68"/>
      <c r="C248" s="352"/>
      <c r="D248" s="377" t="s">
        <v>19</v>
      </c>
      <c r="E248" s="365">
        <v>0</v>
      </c>
      <c r="F248" s="14">
        <v>0</v>
      </c>
      <c r="G248" s="36">
        <f t="shared" si="87"/>
        <v>0</v>
      </c>
      <c r="H248" s="14">
        <v>0</v>
      </c>
      <c r="I248" s="37">
        <f t="shared" si="88"/>
        <v>0</v>
      </c>
      <c r="J248" s="53">
        <v>0</v>
      </c>
      <c r="K248" s="299">
        <f t="shared" si="89"/>
        <v>0</v>
      </c>
      <c r="L248" s="298">
        <v>0</v>
      </c>
      <c r="M248" s="14">
        <v>0</v>
      </c>
      <c r="N248" s="36">
        <f t="shared" si="90"/>
        <v>0</v>
      </c>
      <c r="O248" s="14">
        <v>0</v>
      </c>
      <c r="P248" s="14">
        <v>0</v>
      </c>
      <c r="Q248" s="14">
        <v>0</v>
      </c>
      <c r="R248" s="37">
        <f t="shared" si="91"/>
        <v>0</v>
      </c>
      <c r="S248" s="56">
        <v>0</v>
      </c>
      <c r="T248" s="71">
        <f t="shared" si="92"/>
        <v>0</v>
      </c>
      <c r="U248" s="302"/>
      <c r="V248" s="262"/>
    </row>
    <row r="249" spans="1:24" s="12" customFormat="1" ht="14.25" customHeight="1">
      <c r="A249" s="301"/>
      <c r="B249" s="68"/>
      <c r="C249" s="352"/>
      <c r="D249" s="377" t="s">
        <v>15</v>
      </c>
      <c r="E249" s="365">
        <v>163</v>
      </c>
      <c r="F249" s="14">
        <v>105</v>
      </c>
      <c r="G249" s="36">
        <f t="shared" si="87"/>
        <v>69.078947368421055</v>
      </c>
      <c r="H249" s="14">
        <v>47</v>
      </c>
      <c r="I249" s="37">
        <f t="shared" si="88"/>
        <v>30.921052631578949</v>
      </c>
      <c r="J249" s="53">
        <v>11</v>
      </c>
      <c r="K249" s="299">
        <f t="shared" si="89"/>
        <v>6.7484662576687118</v>
      </c>
      <c r="L249" s="298">
        <v>421</v>
      </c>
      <c r="M249" s="14">
        <v>101</v>
      </c>
      <c r="N249" s="36">
        <f t="shared" si="90"/>
        <v>25.505050505050505</v>
      </c>
      <c r="O249" s="14">
        <v>119</v>
      </c>
      <c r="P249" s="14">
        <v>176</v>
      </c>
      <c r="Q249" s="14">
        <v>295</v>
      </c>
      <c r="R249" s="37">
        <f t="shared" si="91"/>
        <v>74.494949494949495</v>
      </c>
      <c r="S249" s="56">
        <v>25</v>
      </c>
      <c r="T249" s="71">
        <f t="shared" si="92"/>
        <v>5.9382422802850359</v>
      </c>
      <c r="U249" s="302"/>
      <c r="V249" s="262"/>
    </row>
    <row r="250" spans="1:24">
      <c r="A250" s="301"/>
      <c r="B250" s="68"/>
      <c r="C250" s="352"/>
      <c r="D250" s="377" t="s">
        <v>21</v>
      </c>
      <c r="E250" s="365">
        <v>0</v>
      </c>
      <c r="F250" s="14">
        <v>0</v>
      </c>
      <c r="G250" s="36">
        <f t="shared" si="87"/>
        <v>0</v>
      </c>
      <c r="H250" s="14">
        <v>0</v>
      </c>
      <c r="I250" s="37">
        <f t="shared" si="88"/>
        <v>0</v>
      </c>
      <c r="J250" s="53">
        <v>0</v>
      </c>
      <c r="K250" s="299">
        <f t="shared" si="89"/>
        <v>0</v>
      </c>
      <c r="L250" s="298">
        <v>20</v>
      </c>
      <c r="M250" s="14">
        <v>13</v>
      </c>
      <c r="N250" s="36">
        <f t="shared" si="90"/>
        <v>65</v>
      </c>
      <c r="O250" s="14">
        <v>1</v>
      </c>
      <c r="P250" s="14">
        <v>6</v>
      </c>
      <c r="Q250" s="14">
        <v>7</v>
      </c>
      <c r="R250" s="37">
        <f t="shared" si="91"/>
        <v>35</v>
      </c>
      <c r="S250" s="56">
        <v>0</v>
      </c>
      <c r="T250" s="71">
        <f t="shared" si="92"/>
        <v>0</v>
      </c>
      <c r="U250" s="296"/>
      <c r="V250" s="163"/>
      <c r="W250" s="19"/>
      <c r="X250" s="19"/>
    </row>
    <row r="251" spans="1:24">
      <c r="A251" s="301"/>
      <c r="B251" s="68"/>
      <c r="C251" s="352"/>
      <c r="D251" s="377" t="s">
        <v>22</v>
      </c>
      <c r="E251" s="365">
        <v>41</v>
      </c>
      <c r="F251" s="14">
        <v>30</v>
      </c>
      <c r="G251" s="36">
        <f t="shared" si="87"/>
        <v>78.94736842105263</v>
      </c>
      <c r="H251" s="14">
        <v>8</v>
      </c>
      <c r="I251" s="37">
        <f t="shared" si="88"/>
        <v>21.05263157894737</v>
      </c>
      <c r="J251" s="53">
        <v>3</v>
      </c>
      <c r="K251" s="299">
        <f t="shared" si="89"/>
        <v>7.3170731707317076</v>
      </c>
      <c r="L251" s="298">
        <v>52</v>
      </c>
      <c r="M251" s="14">
        <v>30</v>
      </c>
      <c r="N251" s="36">
        <f t="shared" si="90"/>
        <v>60</v>
      </c>
      <c r="O251" s="14">
        <v>12</v>
      </c>
      <c r="P251" s="14">
        <v>8</v>
      </c>
      <c r="Q251" s="14">
        <v>20</v>
      </c>
      <c r="R251" s="37">
        <f t="shared" si="91"/>
        <v>40</v>
      </c>
      <c r="S251" s="56">
        <v>2</v>
      </c>
      <c r="T251" s="71">
        <f t="shared" si="92"/>
        <v>3.8461538461538463</v>
      </c>
      <c r="U251" s="296"/>
      <c r="V251" s="163"/>
      <c r="W251" s="19"/>
      <c r="X251" s="19"/>
    </row>
    <row r="252" spans="1:24" s="44" customFormat="1">
      <c r="A252" s="301"/>
      <c r="B252" s="68"/>
      <c r="C252" s="352"/>
      <c r="D252" s="377" t="s">
        <v>23</v>
      </c>
      <c r="E252" s="365">
        <v>0</v>
      </c>
      <c r="F252" s="14">
        <v>0</v>
      </c>
      <c r="G252" s="36">
        <f t="shared" si="87"/>
        <v>0</v>
      </c>
      <c r="H252" s="14">
        <v>0</v>
      </c>
      <c r="I252" s="37">
        <f t="shared" si="88"/>
        <v>0</v>
      </c>
      <c r="J252" s="53">
        <v>0</v>
      </c>
      <c r="K252" s="299">
        <f t="shared" si="89"/>
        <v>0</v>
      </c>
      <c r="L252" s="298">
        <v>26</v>
      </c>
      <c r="M252" s="14">
        <v>17</v>
      </c>
      <c r="N252" s="36">
        <f t="shared" si="90"/>
        <v>65.384615384615387</v>
      </c>
      <c r="O252" s="14">
        <v>4</v>
      </c>
      <c r="P252" s="14">
        <v>5</v>
      </c>
      <c r="Q252" s="14">
        <v>9</v>
      </c>
      <c r="R252" s="37">
        <f t="shared" si="91"/>
        <v>34.615384615384613</v>
      </c>
      <c r="S252" s="56">
        <v>0</v>
      </c>
      <c r="T252" s="71">
        <f t="shared" si="92"/>
        <v>0</v>
      </c>
      <c r="U252" s="303"/>
      <c r="V252" s="160"/>
      <c r="W252" s="43"/>
      <c r="X252" s="43"/>
    </row>
    <row r="253" spans="1:24" s="50" customFormat="1">
      <c r="A253" s="533" t="s">
        <v>13</v>
      </c>
      <c r="B253" s="430"/>
      <c r="C253" s="430"/>
      <c r="D253" s="430"/>
      <c r="E253" s="366">
        <f t="shared" ref="E253:T253" si="93">SUM(E247:E252)</f>
        <v>204</v>
      </c>
      <c r="F253" s="40">
        <f t="shared" si="93"/>
        <v>135</v>
      </c>
      <c r="G253" s="41">
        <f t="shared" si="93"/>
        <v>148.0263157894737</v>
      </c>
      <c r="H253" s="40">
        <f t="shared" si="93"/>
        <v>55</v>
      </c>
      <c r="I253" s="41">
        <f t="shared" si="93"/>
        <v>51.973684210526315</v>
      </c>
      <c r="J253" s="40">
        <f t="shared" si="93"/>
        <v>14</v>
      </c>
      <c r="K253" s="305">
        <f t="shared" si="93"/>
        <v>14.06553942840042</v>
      </c>
      <c r="L253" s="304">
        <f t="shared" si="93"/>
        <v>519</v>
      </c>
      <c r="M253" s="40">
        <f t="shared" si="93"/>
        <v>161</v>
      </c>
      <c r="N253" s="41">
        <f t="shared" si="93"/>
        <v>215.88966588966591</v>
      </c>
      <c r="O253" s="40">
        <f t="shared" si="93"/>
        <v>136</v>
      </c>
      <c r="P253" s="40">
        <f t="shared" si="93"/>
        <v>195</v>
      </c>
      <c r="Q253" s="40">
        <f t="shared" si="93"/>
        <v>331</v>
      </c>
      <c r="R253" s="41">
        <f t="shared" si="93"/>
        <v>184.11033411033409</v>
      </c>
      <c r="S253" s="40">
        <f t="shared" si="93"/>
        <v>27</v>
      </c>
      <c r="T253" s="72">
        <f t="shared" si="93"/>
        <v>9.7843961264388817</v>
      </c>
      <c r="U253" s="306"/>
      <c r="V253" s="51"/>
    </row>
    <row r="254" spans="1:24" ht="15.75" thickBot="1">
      <c r="A254" s="572" t="s">
        <v>14</v>
      </c>
      <c r="B254" s="431"/>
      <c r="C254" s="431"/>
      <c r="D254" s="431"/>
      <c r="E254" s="367">
        <f>SUM(E253)</f>
        <v>204</v>
      </c>
      <c r="F254" s="176">
        <f>F253</f>
        <v>135</v>
      </c>
      <c r="G254" s="177">
        <f>IF(F254&gt;0,(F254*100/(E254-J254)),0)</f>
        <v>71.05263157894737</v>
      </c>
      <c r="H254" s="176">
        <f>H253</f>
        <v>55</v>
      </c>
      <c r="I254" s="178">
        <f>IF(H254&gt;0,(H254*100/(E254-J254)),0)</f>
        <v>28.94736842105263</v>
      </c>
      <c r="J254" s="179">
        <f>J253</f>
        <v>14</v>
      </c>
      <c r="K254" s="180">
        <f>IF(J254&gt;0,(J254*100/E254),0)</f>
        <v>6.8627450980392153</v>
      </c>
      <c r="L254" s="175">
        <f>L253</f>
        <v>519</v>
      </c>
      <c r="M254" s="176">
        <f>M253</f>
        <v>161</v>
      </c>
      <c r="N254" s="177">
        <f>IF(M254&gt;0,(M254*100/(L254-S254)),0)</f>
        <v>32.72357723577236</v>
      </c>
      <c r="O254" s="176">
        <f>O253</f>
        <v>136</v>
      </c>
      <c r="P254" s="176">
        <f>P253</f>
        <v>195</v>
      </c>
      <c r="Q254" s="176">
        <f>Q253</f>
        <v>331</v>
      </c>
      <c r="R254" s="178">
        <f>IF(Q254&gt;0,(Q254*100/(L254-S254)),0)</f>
        <v>67.276422764227647</v>
      </c>
      <c r="S254" s="179">
        <f>S253</f>
        <v>27</v>
      </c>
      <c r="T254" s="181">
        <f>IF(S254&gt;0,(S254*100/L254),0)</f>
        <v>5.202312138728324</v>
      </c>
      <c r="U254" s="307" t="s">
        <v>106</v>
      </c>
      <c r="V254" s="162"/>
    </row>
    <row r="255" spans="1:24" ht="15.75" thickBot="1">
      <c r="A255" s="250"/>
      <c r="B255" s="308"/>
      <c r="C255" s="308"/>
      <c r="D255" s="153"/>
      <c r="E255" s="308"/>
      <c r="F255" s="308"/>
      <c r="G255" s="309"/>
      <c r="H255" s="308"/>
      <c r="I255" s="309"/>
      <c r="J255" s="308"/>
      <c r="K255" s="309"/>
      <c r="L255" s="310"/>
      <c r="M255" s="308"/>
      <c r="N255" s="309"/>
      <c r="O255" s="308"/>
      <c r="P255" s="310"/>
      <c r="Q255" s="310"/>
      <c r="R255" s="309"/>
      <c r="S255" s="308"/>
      <c r="T255" s="309"/>
      <c r="U255" s="311"/>
      <c r="V255" s="162"/>
    </row>
    <row r="256" spans="1:24" s="1" customFormat="1" ht="18.75">
      <c r="A256" s="432" t="s">
        <v>65</v>
      </c>
      <c r="B256" s="433"/>
      <c r="C256" s="433"/>
      <c r="D256" s="433"/>
      <c r="E256" s="433"/>
      <c r="F256" s="433"/>
      <c r="G256" s="433"/>
      <c r="H256" s="433"/>
      <c r="I256" s="433"/>
      <c r="J256" s="433"/>
      <c r="K256" s="433"/>
      <c r="L256" s="433"/>
      <c r="M256" s="433"/>
      <c r="N256" s="433"/>
      <c r="O256" s="433"/>
      <c r="P256" s="433"/>
      <c r="Q256" s="433"/>
      <c r="R256" s="433"/>
      <c r="S256" s="433"/>
      <c r="T256" s="433"/>
      <c r="U256" s="200"/>
      <c r="V256" s="164"/>
    </row>
    <row r="257" spans="1:24" s="1" customFormat="1" ht="19.5" thickBot="1">
      <c r="A257" s="434" t="s">
        <v>66</v>
      </c>
      <c r="B257" s="435"/>
      <c r="C257" s="435"/>
      <c r="D257" s="435"/>
      <c r="E257" s="435"/>
      <c r="F257" s="435"/>
      <c r="G257" s="435"/>
      <c r="H257" s="435"/>
      <c r="I257" s="435"/>
      <c r="J257" s="435"/>
      <c r="K257" s="435"/>
      <c r="L257" s="435"/>
      <c r="M257" s="435"/>
      <c r="N257" s="435"/>
      <c r="O257" s="435"/>
      <c r="P257" s="435"/>
      <c r="Q257" s="435"/>
      <c r="R257" s="435"/>
      <c r="S257" s="435"/>
      <c r="T257" s="435"/>
      <c r="U257" s="201"/>
      <c r="V257" s="74"/>
    </row>
    <row r="258" spans="1:24" s="437" customFormat="1" ht="15.75" thickBot="1">
      <c r="A258" s="429"/>
      <c r="B258" s="436"/>
      <c r="C258" s="436"/>
      <c r="D258" s="436"/>
      <c r="E258" s="436"/>
      <c r="F258" s="436"/>
      <c r="G258" s="436"/>
      <c r="H258" s="436"/>
      <c r="I258" s="436"/>
      <c r="J258" s="436"/>
      <c r="K258" s="436"/>
      <c r="L258" s="436"/>
      <c r="M258" s="436"/>
      <c r="N258" s="436"/>
      <c r="O258" s="436"/>
      <c r="P258" s="436"/>
      <c r="Q258" s="436"/>
      <c r="R258" s="436"/>
      <c r="S258" s="436"/>
      <c r="T258" s="436"/>
      <c r="U258" s="436"/>
      <c r="V258" s="436"/>
      <c r="W258" s="436"/>
      <c r="X258" s="436"/>
    </row>
    <row r="259" spans="1:24" ht="15.75" thickBot="1">
      <c r="A259" s="427" t="s">
        <v>0</v>
      </c>
      <c r="B259" s="427"/>
      <c r="C259" s="474" t="s">
        <v>25</v>
      </c>
      <c r="D259" s="475"/>
      <c r="E259" s="445" t="s">
        <v>1</v>
      </c>
      <c r="F259" s="446"/>
      <c r="G259" s="446"/>
      <c r="H259" s="446"/>
      <c r="I259" s="446"/>
      <c r="J259" s="446"/>
      <c r="K259" s="447"/>
      <c r="L259" s="445" t="s">
        <v>2</v>
      </c>
      <c r="M259" s="446"/>
      <c r="N259" s="446"/>
      <c r="O259" s="446"/>
      <c r="P259" s="446"/>
      <c r="Q259" s="446"/>
      <c r="R259" s="446"/>
      <c r="S259" s="446"/>
      <c r="T259" s="448"/>
      <c r="U259" s="191" t="s">
        <v>34</v>
      </c>
      <c r="V259" s="162"/>
    </row>
    <row r="260" spans="1:24" ht="15.75" thickBot="1">
      <c r="A260" s="449" t="s">
        <v>3</v>
      </c>
      <c r="B260" s="449" t="s">
        <v>4</v>
      </c>
      <c r="C260" s="476"/>
      <c r="D260" s="477"/>
      <c r="E260" s="450" t="s">
        <v>5</v>
      </c>
      <c r="F260" s="452" t="s">
        <v>6</v>
      </c>
      <c r="G260" s="452"/>
      <c r="H260" s="453" t="s">
        <v>7</v>
      </c>
      <c r="I260" s="453"/>
      <c r="J260" s="454" t="s">
        <v>8</v>
      </c>
      <c r="K260" s="455"/>
      <c r="L260" s="456" t="s">
        <v>5</v>
      </c>
      <c r="M260" s="458" t="s">
        <v>6</v>
      </c>
      <c r="N260" s="459"/>
      <c r="O260" s="453" t="s">
        <v>7</v>
      </c>
      <c r="P260" s="453"/>
      <c r="Q260" s="453"/>
      <c r="R260" s="453"/>
      <c r="S260" s="460" t="s">
        <v>8</v>
      </c>
      <c r="T260" s="461"/>
      <c r="U260" s="95"/>
      <c r="V260" s="162"/>
    </row>
    <row r="261" spans="1:24">
      <c r="A261" s="449"/>
      <c r="B261" s="449"/>
      <c r="C261" s="476"/>
      <c r="D261" s="477"/>
      <c r="E261" s="450"/>
      <c r="F261" s="462" t="s">
        <v>9</v>
      </c>
      <c r="G261" s="464" t="s">
        <v>10</v>
      </c>
      <c r="H261" s="462" t="s">
        <v>9</v>
      </c>
      <c r="I261" s="466" t="s">
        <v>10</v>
      </c>
      <c r="J261" s="468" t="s">
        <v>5</v>
      </c>
      <c r="K261" s="470" t="s">
        <v>10</v>
      </c>
      <c r="L261" s="456"/>
      <c r="M261" s="462" t="s">
        <v>9</v>
      </c>
      <c r="N261" s="464" t="s">
        <v>10</v>
      </c>
      <c r="O261" s="427" t="s">
        <v>9</v>
      </c>
      <c r="P261" s="427"/>
      <c r="Q261" s="427"/>
      <c r="R261" s="466" t="s">
        <v>10</v>
      </c>
      <c r="S261" s="468" t="s">
        <v>5</v>
      </c>
      <c r="T261" s="472" t="s">
        <v>10</v>
      </c>
      <c r="U261" s="84"/>
      <c r="V261" s="162"/>
    </row>
    <row r="262" spans="1:24" ht="15.75" thickBot="1">
      <c r="A262" s="449"/>
      <c r="B262" s="449"/>
      <c r="C262" s="478"/>
      <c r="D262" s="479"/>
      <c r="E262" s="451"/>
      <c r="F262" s="463"/>
      <c r="G262" s="465"/>
      <c r="H262" s="463"/>
      <c r="I262" s="467"/>
      <c r="J262" s="469"/>
      <c r="K262" s="471"/>
      <c r="L262" s="457"/>
      <c r="M262" s="463"/>
      <c r="N262" s="465"/>
      <c r="O262" s="4" t="s">
        <v>11</v>
      </c>
      <c r="P262" s="5" t="s">
        <v>12</v>
      </c>
      <c r="Q262" s="5" t="s">
        <v>13</v>
      </c>
      <c r="R262" s="467"/>
      <c r="S262" s="469"/>
      <c r="T262" s="473"/>
      <c r="U262" s="84"/>
      <c r="V262" s="162"/>
    </row>
    <row r="263" spans="1:24" ht="15.75" thickBot="1">
      <c r="A263" s="427"/>
      <c r="B263" s="427"/>
      <c r="C263" s="427"/>
      <c r="D263" s="427"/>
      <c r="E263" s="428"/>
      <c r="F263" s="428"/>
      <c r="G263" s="428"/>
      <c r="H263" s="428"/>
      <c r="I263" s="428"/>
      <c r="J263" s="428"/>
      <c r="K263" s="428"/>
      <c r="L263" s="428"/>
      <c r="M263" s="428"/>
      <c r="N263" s="428"/>
      <c r="O263" s="428"/>
      <c r="P263" s="428"/>
      <c r="Q263" s="428"/>
      <c r="R263" s="428"/>
      <c r="S263" s="428"/>
      <c r="T263" s="429"/>
      <c r="U263" s="153"/>
      <c r="V263" s="162"/>
    </row>
    <row r="264" spans="1:24" ht="15.75" thickBot="1">
      <c r="A264" s="57">
        <v>42917</v>
      </c>
      <c r="B264" s="57">
        <v>43100</v>
      </c>
      <c r="C264" s="349"/>
      <c r="D264" s="377" t="s">
        <v>15</v>
      </c>
      <c r="E264" s="365">
        <v>99</v>
      </c>
      <c r="F264" s="14">
        <v>47</v>
      </c>
      <c r="G264" s="36">
        <f t="shared" ref="G264" si="94">IF(F264&gt;0,(F264*100/(E264-J264)),0)</f>
        <v>49.473684210526315</v>
      </c>
      <c r="H264" s="14">
        <v>48</v>
      </c>
      <c r="I264" s="37">
        <f t="shared" ref="I264" si="95">IF(H264&gt;0,(H264*100/(E264-J264)),0)</f>
        <v>50.526315789473685</v>
      </c>
      <c r="J264" s="53">
        <v>4</v>
      </c>
      <c r="K264" s="38">
        <f t="shared" ref="K264" si="96">IF(J264&gt;0,(J264*100/(E264)),0)</f>
        <v>4.0404040404040407</v>
      </c>
      <c r="L264" s="13">
        <v>140</v>
      </c>
      <c r="M264" s="14">
        <v>48</v>
      </c>
      <c r="N264" s="36">
        <f t="shared" ref="N264" si="97">IF(M264&gt;0,(M264*100/(L264-S264)),0)</f>
        <v>35.820895522388057</v>
      </c>
      <c r="O264" s="14">
        <v>40</v>
      </c>
      <c r="P264" s="14">
        <v>46</v>
      </c>
      <c r="Q264" s="14">
        <v>86</v>
      </c>
      <c r="R264" s="37">
        <f t="shared" ref="R264" si="98">IF(Q264&gt;0,(Q264*100/(L264-S264)),0)</f>
        <v>64.179104477611943</v>
      </c>
      <c r="S264" s="56">
        <v>6</v>
      </c>
      <c r="T264" s="71">
        <f t="shared" ref="T264" si="99">IF(S264&gt;0,(S264*100/(L264)),0)</f>
        <v>4.2857142857142856</v>
      </c>
      <c r="U264" s="86" t="s">
        <v>106</v>
      </c>
      <c r="V264" s="163"/>
      <c r="W264" s="19"/>
      <c r="X264" s="19"/>
    </row>
    <row r="265" spans="1:24" s="44" customFormat="1" ht="15.75" thickBot="1">
      <c r="A265" s="430" t="s">
        <v>13</v>
      </c>
      <c r="B265" s="430"/>
      <c r="C265" s="430"/>
      <c r="D265" s="430"/>
      <c r="E265" s="366">
        <f t="shared" ref="E265:T265" si="100">SUM(E264:E264)</f>
        <v>99</v>
      </c>
      <c r="F265" s="40">
        <f t="shared" si="100"/>
        <v>47</v>
      </c>
      <c r="G265" s="41">
        <f t="shared" si="100"/>
        <v>49.473684210526315</v>
      </c>
      <c r="H265" s="40">
        <f t="shared" si="100"/>
        <v>48</v>
      </c>
      <c r="I265" s="41">
        <f t="shared" si="100"/>
        <v>50.526315789473685</v>
      </c>
      <c r="J265" s="40">
        <f t="shared" si="100"/>
        <v>4</v>
      </c>
      <c r="K265" s="42">
        <f t="shared" si="100"/>
        <v>4.0404040404040407</v>
      </c>
      <c r="L265" s="39">
        <f t="shared" si="100"/>
        <v>140</v>
      </c>
      <c r="M265" s="40">
        <f t="shared" si="100"/>
        <v>48</v>
      </c>
      <c r="N265" s="41">
        <f t="shared" si="100"/>
        <v>35.820895522388057</v>
      </c>
      <c r="O265" s="40">
        <f t="shared" si="100"/>
        <v>40</v>
      </c>
      <c r="P265" s="40">
        <f t="shared" si="100"/>
        <v>46</v>
      </c>
      <c r="Q265" s="40">
        <f t="shared" si="100"/>
        <v>86</v>
      </c>
      <c r="R265" s="41">
        <f t="shared" si="100"/>
        <v>64.179104477611943</v>
      </c>
      <c r="S265" s="40">
        <f t="shared" si="100"/>
        <v>6</v>
      </c>
      <c r="T265" s="72">
        <f t="shared" si="100"/>
        <v>4.2857142857142856</v>
      </c>
      <c r="U265" s="202"/>
      <c r="V265" s="160"/>
      <c r="W265" s="43"/>
      <c r="X265" s="43"/>
    </row>
    <row r="266" spans="1:24" s="50" customFormat="1" ht="15.75" thickBot="1">
      <c r="A266" s="431" t="s">
        <v>14</v>
      </c>
      <c r="B266" s="431"/>
      <c r="C266" s="431"/>
      <c r="D266" s="431"/>
      <c r="E266" s="367">
        <f>SUM(E265)</f>
        <v>99</v>
      </c>
      <c r="F266" s="176">
        <f>F265</f>
        <v>47</v>
      </c>
      <c r="G266" s="177">
        <f>IF(F266&gt;0,(F266*100/(E266-J266)),0)</f>
        <v>49.473684210526315</v>
      </c>
      <c r="H266" s="176">
        <f>H265</f>
        <v>48</v>
      </c>
      <c r="I266" s="178">
        <f>IF(H266&gt;0,(H266*100/(E266-J266)),0)</f>
        <v>50.526315789473685</v>
      </c>
      <c r="J266" s="179">
        <f>J265</f>
        <v>4</v>
      </c>
      <c r="K266" s="180">
        <f>IF(J266&gt;0,(J266*100/E266),0)</f>
        <v>4.0404040404040407</v>
      </c>
      <c r="L266" s="175">
        <f>L265</f>
        <v>140</v>
      </c>
      <c r="M266" s="176">
        <f>M265</f>
        <v>48</v>
      </c>
      <c r="N266" s="177">
        <f>IF(M266&gt;0,(M266*100/(L266-S266)),0)</f>
        <v>35.820895522388057</v>
      </c>
      <c r="O266" s="176">
        <f>O265</f>
        <v>40</v>
      </c>
      <c r="P266" s="176">
        <f>P265</f>
        <v>46</v>
      </c>
      <c r="Q266" s="176">
        <f>Q265</f>
        <v>86</v>
      </c>
      <c r="R266" s="178">
        <f>IF(Q266&gt;0,(Q266*100/(L266-S266)),0)</f>
        <v>64.179104477611943</v>
      </c>
      <c r="S266" s="179">
        <f>S265</f>
        <v>6</v>
      </c>
      <c r="T266" s="181">
        <f>IF(S266&gt;0,(S266*100/L266),0)</f>
        <v>4.2857142857142856</v>
      </c>
      <c r="U266" s="312" t="s">
        <v>106</v>
      </c>
      <c r="V266" s="161"/>
    </row>
    <row r="267" spans="1:24">
      <c r="A267" s="183"/>
      <c r="B267" s="184"/>
      <c r="C267" s="184"/>
      <c r="D267" s="140"/>
      <c r="E267" s="184"/>
      <c r="F267" s="184"/>
      <c r="G267" s="185"/>
      <c r="H267" s="184"/>
      <c r="I267" s="185"/>
      <c r="J267" s="184"/>
      <c r="K267" s="185"/>
      <c r="L267" s="186"/>
      <c r="M267" s="184"/>
      <c r="N267" s="185"/>
      <c r="O267" s="184"/>
      <c r="P267" s="186"/>
      <c r="Q267" s="186"/>
      <c r="R267" s="185"/>
      <c r="S267" s="184"/>
      <c r="T267" s="185"/>
      <c r="U267" s="197"/>
      <c r="V267" s="162"/>
    </row>
    <row r="268" spans="1:24">
      <c r="A268" s="198"/>
      <c r="B268" s="19"/>
      <c r="C268" s="19"/>
      <c r="E268" s="19"/>
      <c r="F268" s="19"/>
      <c r="G268" s="253"/>
      <c r="H268" s="19"/>
      <c r="I268" s="253"/>
      <c r="J268" s="19"/>
      <c r="K268" s="253"/>
      <c r="L268" s="254"/>
      <c r="M268" s="19"/>
      <c r="N268" s="253"/>
      <c r="O268" s="19"/>
      <c r="P268" s="254"/>
      <c r="Q268" s="254"/>
      <c r="R268" s="253"/>
      <c r="S268" s="19"/>
      <c r="T268" s="253"/>
      <c r="U268" s="199"/>
      <c r="V268" s="162"/>
    </row>
    <row r="269" spans="1:24" s="1" customFormat="1" ht="18.75">
      <c r="A269" s="432" t="s">
        <v>67</v>
      </c>
      <c r="B269" s="433"/>
      <c r="C269" s="433"/>
      <c r="D269" s="433"/>
      <c r="E269" s="433"/>
      <c r="F269" s="433"/>
      <c r="G269" s="433"/>
      <c r="H269" s="433"/>
      <c r="I269" s="433"/>
      <c r="J269" s="433"/>
      <c r="K269" s="433"/>
      <c r="L269" s="433"/>
      <c r="M269" s="433"/>
      <c r="N269" s="433"/>
      <c r="O269" s="433"/>
      <c r="P269" s="433"/>
      <c r="Q269" s="433"/>
      <c r="R269" s="433"/>
      <c r="S269" s="433"/>
      <c r="T269" s="433"/>
      <c r="U269" s="200"/>
      <c r="V269" s="164"/>
    </row>
    <row r="270" spans="1:24" s="1" customFormat="1" ht="19.5" thickBot="1">
      <c r="A270" s="434" t="s">
        <v>31</v>
      </c>
      <c r="B270" s="435"/>
      <c r="C270" s="435"/>
      <c r="D270" s="435"/>
      <c r="E270" s="435"/>
      <c r="F270" s="435"/>
      <c r="G270" s="435"/>
      <c r="H270" s="435"/>
      <c r="I270" s="435"/>
      <c r="J270" s="435"/>
      <c r="K270" s="435"/>
      <c r="L270" s="435"/>
      <c r="M270" s="435"/>
      <c r="N270" s="435"/>
      <c r="O270" s="435"/>
      <c r="P270" s="435"/>
      <c r="Q270" s="435"/>
      <c r="R270" s="435"/>
      <c r="S270" s="435"/>
      <c r="T270" s="435"/>
      <c r="U270" s="201"/>
      <c r="V270" s="164"/>
    </row>
    <row r="271" spans="1:24" s="437" customFormat="1" ht="15.75" thickBot="1">
      <c r="A271" s="429"/>
      <c r="B271" s="436"/>
      <c r="C271" s="436"/>
      <c r="D271" s="436"/>
      <c r="E271" s="436"/>
      <c r="F271" s="436"/>
      <c r="G271" s="436"/>
      <c r="H271" s="436"/>
      <c r="I271" s="436"/>
      <c r="J271" s="436"/>
      <c r="K271" s="436"/>
      <c r="L271" s="436"/>
      <c r="M271" s="436"/>
      <c r="N271" s="436"/>
      <c r="O271" s="436"/>
      <c r="P271" s="436"/>
      <c r="Q271" s="436"/>
      <c r="R271" s="436"/>
      <c r="S271" s="436"/>
      <c r="T271" s="436"/>
      <c r="U271" s="436"/>
      <c r="V271" s="436"/>
      <c r="W271" s="436"/>
      <c r="X271" s="436"/>
    </row>
    <row r="272" spans="1:24" ht="15.75" thickBot="1">
      <c r="A272" s="427" t="s">
        <v>0</v>
      </c>
      <c r="B272" s="427"/>
      <c r="C272" s="474" t="s">
        <v>25</v>
      </c>
      <c r="D272" s="475"/>
      <c r="E272" s="445" t="s">
        <v>1</v>
      </c>
      <c r="F272" s="446"/>
      <c r="G272" s="446"/>
      <c r="H272" s="446"/>
      <c r="I272" s="446"/>
      <c r="J272" s="446"/>
      <c r="K272" s="447"/>
      <c r="L272" s="445" t="s">
        <v>2</v>
      </c>
      <c r="M272" s="446"/>
      <c r="N272" s="446"/>
      <c r="O272" s="446"/>
      <c r="P272" s="446"/>
      <c r="Q272" s="446"/>
      <c r="R272" s="446"/>
      <c r="S272" s="446"/>
      <c r="T272" s="448"/>
      <c r="U272" s="94" t="s">
        <v>106</v>
      </c>
      <c r="V272" s="162"/>
    </row>
    <row r="273" spans="1:24" ht="15.75" thickBot="1">
      <c r="A273" s="449" t="s">
        <v>3</v>
      </c>
      <c r="B273" s="449" t="s">
        <v>4</v>
      </c>
      <c r="C273" s="476"/>
      <c r="D273" s="477"/>
      <c r="E273" s="450" t="s">
        <v>5</v>
      </c>
      <c r="F273" s="452" t="s">
        <v>6</v>
      </c>
      <c r="G273" s="452"/>
      <c r="H273" s="453" t="s">
        <v>7</v>
      </c>
      <c r="I273" s="453"/>
      <c r="J273" s="454" t="s">
        <v>8</v>
      </c>
      <c r="K273" s="455"/>
      <c r="L273" s="456" t="s">
        <v>5</v>
      </c>
      <c r="M273" s="458" t="s">
        <v>6</v>
      </c>
      <c r="N273" s="459"/>
      <c r="O273" s="453" t="s">
        <v>7</v>
      </c>
      <c r="P273" s="453"/>
      <c r="Q273" s="453"/>
      <c r="R273" s="453"/>
      <c r="S273" s="460" t="s">
        <v>8</v>
      </c>
      <c r="T273" s="461"/>
      <c r="U273" s="146"/>
      <c r="V273" s="162"/>
    </row>
    <row r="274" spans="1:24">
      <c r="A274" s="449"/>
      <c r="B274" s="449"/>
      <c r="C274" s="476"/>
      <c r="D274" s="477"/>
      <c r="E274" s="450"/>
      <c r="F274" s="462" t="s">
        <v>9</v>
      </c>
      <c r="G274" s="464" t="s">
        <v>10</v>
      </c>
      <c r="H274" s="462" t="s">
        <v>9</v>
      </c>
      <c r="I274" s="466" t="s">
        <v>10</v>
      </c>
      <c r="J274" s="527" t="s">
        <v>5</v>
      </c>
      <c r="K274" s="470" t="s">
        <v>10</v>
      </c>
      <c r="L274" s="456"/>
      <c r="M274" s="462" t="s">
        <v>9</v>
      </c>
      <c r="N274" s="464" t="s">
        <v>10</v>
      </c>
      <c r="O274" s="427" t="s">
        <v>9</v>
      </c>
      <c r="P274" s="427"/>
      <c r="Q274" s="427"/>
      <c r="R274" s="466" t="s">
        <v>10</v>
      </c>
      <c r="S274" s="527" t="s">
        <v>5</v>
      </c>
      <c r="T274" s="472" t="s">
        <v>10</v>
      </c>
      <c r="U274" s="146"/>
      <c r="V274" s="162"/>
    </row>
    <row r="275" spans="1:24" ht="15.75" thickBot="1">
      <c r="A275" s="449"/>
      <c r="B275" s="449"/>
      <c r="C275" s="478"/>
      <c r="D275" s="479"/>
      <c r="E275" s="451"/>
      <c r="F275" s="463"/>
      <c r="G275" s="465"/>
      <c r="H275" s="463"/>
      <c r="I275" s="467"/>
      <c r="J275" s="528"/>
      <c r="K275" s="471"/>
      <c r="L275" s="457"/>
      <c r="M275" s="463"/>
      <c r="N275" s="465"/>
      <c r="O275" s="4" t="s">
        <v>11</v>
      </c>
      <c r="P275" s="5" t="s">
        <v>12</v>
      </c>
      <c r="Q275" s="5" t="s">
        <v>13</v>
      </c>
      <c r="R275" s="467"/>
      <c r="S275" s="528"/>
      <c r="T275" s="473"/>
      <c r="U275" s="89"/>
      <c r="V275" s="162"/>
    </row>
    <row r="276" spans="1:24" ht="15.75" thickBot="1">
      <c r="A276" s="427"/>
      <c r="B276" s="427"/>
      <c r="C276" s="427"/>
      <c r="D276" s="427"/>
      <c r="E276" s="428"/>
      <c r="F276" s="428"/>
      <c r="G276" s="428"/>
      <c r="H276" s="428"/>
      <c r="I276" s="428"/>
      <c r="J276" s="428"/>
      <c r="K276" s="428"/>
      <c r="L276" s="428"/>
      <c r="M276" s="428"/>
      <c r="N276" s="428"/>
      <c r="O276" s="428"/>
      <c r="P276" s="428"/>
      <c r="Q276" s="428"/>
      <c r="R276" s="428"/>
      <c r="S276" s="428"/>
      <c r="T276" s="429"/>
      <c r="U276" s="88"/>
      <c r="V276" s="162"/>
    </row>
    <row r="277" spans="1:24" ht="15.75" thickBot="1">
      <c r="A277" s="57">
        <v>42917</v>
      </c>
      <c r="B277" s="57">
        <v>43100</v>
      </c>
      <c r="C277" s="349"/>
      <c r="D277" s="377" t="s">
        <v>15</v>
      </c>
      <c r="E277" s="365">
        <v>14</v>
      </c>
      <c r="F277" s="14">
        <v>5</v>
      </c>
      <c r="G277" s="15">
        <f t="shared" ref="G277" si="101">IF(F277&gt;0,(F277*100/(E277-J277)),0)</f>
        <v>38.46153846153846</v>
      </c>
      <c r="H277" s="14">
        <v>8</v>
      </c>
      <c r="I277" s="16">
        <f t="shared" ref="I277" si="102">IF(H277&gt;0,(H277*100/(E277-J277)),0)</f>
        <v>61.53846153846154</v>
      </c>
      <c r="J277" s="53">
        <v>1</v>
      </c>
      <c r="K277" s="17">
        <f t="shared" ref="K277" si="103">IF(J277&gt;0,(J277*100/(E277)),0)</f>
        <v>7.1428571428571432</v>
      </c>
      <c r="L277" s="13">
        <v>41</v>
      </c>
      <c r="M277" s="14">
        <v>14</v>
      </c>
      <c r="N277" s="15">
        <f t="shared" ref="N277" si="104">IF(M277&gt;0,(M277*100/(L277-S277)),0)</f>
        <v>34.146341463414636</v>
      </c>
      <c r="O277" s="14">
        <v>8</v>
      </c>
      <c r="P277" s="14">
        <v>19</v>
      </c>
      <c r="Q277" s="14">
        <v>27</v>
      </c>
      <c r="R277" s="16">
        <f t="shared" ref="R277" si="105">IF(Q277&gt;0,(Q277*100/(L277-S277)),0)</f>
        <v>65.853658536585371</v>
      </c>
      <c r="S277" s="56">
        <v>0</v>
      </c>
      <c r="T277" s="141">
        <f t="shared" ref="T277" si="106">IF(S277&gt;0,(S277*100/(L277)),0)</f>
        <v>0</v>
      </c>
      <c r="U277" s="205"/>
      <c r="V277" s="163"/>
      <c r="W277" s="19"/>
      <c r="X277" s="19"/>
    </row>
    <row r="278" spans="1:24" s="26" customFormat="1" ht="15.75" thickBot="1">
      <c r="A278" s="529" t="s">
        <v>13</v>
      </c>
      <c r="B278" s="529"/>
      <c r="C278" s="529"/>
      <c r="D278" s="529"/>
      <c r="E278" s="362">
        <f t="shared" ref="E278:T278" si="107">SUM(E277:E277)</f>
        <v>14</v>
      </c>
      <c r="F278" s="22">
        <f t="shared" si="107"/>
        <v>5</v>
      </c>
      <c r="G278" s="23">
        <f t="shared" si="107"/>
        <v>38.46153846153846</v>
      </c>
      <c r="H278" s="22">
        <f t="shared" si="107"/>
        <v>8</v>
      </c>
      <c r="I278" s="23">
        <f t="shared" si="107"/>
        <v>61.53846153846154</v>
      </c>
      <c r="J278" s="22">
        <f t="shared" si="107"/>
        <v>1</v>
      </c>
      <c r="K278" s="24">
        <f t="shared" si="107"/>
        <v>7.1428571428571432</v>
      </c>
      <c r="L278" s="21">
        <f t="shared" si="107"/>
        <v>41</v>
      </c>
      <c r="M278" s="22">
        <f t="shared" si="107"/>
        <v>14</v>
      </c>
      <c r="N278" s="23">
        <f t="shared" si="107"/>
        <v>34.146341463414636</v>
      </c>
      <c r="O278" s="22">
        <f t="shared" si="107"/>
        <v>8</v>
      </c>
      <c r="P278" s="22">
        <f t="shared" si="107"/>
        <v>19</v>
      </c>
      <c r="Q278" s="22">
        <f t="shared" si="107"/>
        <v>27</v>
      </c>
      <c r="R278" s="23">
        <f t="shared" si="107"/>
        <v>65.853658536585371</v>
      </c>
      <c r="S278" s="22">
        <f t="shared" si="107"/>
        <v>0</v>
      </c>
      <c r="T278" s="65">
        <f t="shared" si="107"/>
        <v>0</v>
      </c>
      <c r="U278" s="143"/>
      <c r="V278" s="167"/>
      <c r="W278" s="25"/>
      <c r="X278" s="25"/>
    </row>
    <row r="279" spans="1:24" s="27" customFormat="1" ht="15.75" thickBot="1">
      <c r="A279" s="524" t="s">
        <v>14</v>
      </c>
      <c r="B279" s="524"/>
      <c r="C279" s="524"/>
      <c r="D279" s="524"/>
      <c r="E279" s="363">
        <f>SUM(E278)</f>
        <v>14</v>
      </c>
      <c r="F279" s="279">
        <f>F278</f>
        <v>5</v>
      </c>
      <c r="G279" s="280">
        <f>IF(F279&gt;0,(F279*100/(E279-J279)),0)</f>
        <v>38.46153846153846</v>
      </c>
      <c r="H279" s="279">
        <f>H278</f>
        <v>8</v>
      </c>
      <c r="I279" s="281">
        <f>IF(H279&gt;0,(H279*100/(E279-J279)),0)</f>
        <v>61.53846153846154</v>
      </c>
      <c r="J279" s="282">
        <f>J278</f>
        <v>1</v>
      </c>
      <c r="K279" s="283">
        <f>IF(J279&gt;0,(J279*100/E279),0)</f>
        <v>7.1428571428571432</v>
      </c>
      <c r="L279" s="278">
        <f>L278</f>
        <v>41</v>
      </c>
      <c r="M279" s="279">
        <f>M278</f>
        <v>14</v>
      </c>
      <c r="N279" s="280">
        <f>IF(M279&gt;0,(M279*100/(L279-S279)),0)</f>
        <v>34.146341463414636</v>
      </c>
      <c r="O279" s="279">
        <f>O278</f>
        <v>8</v>
      </c>
      <c r="P279" s="279">
        <f>P278</f>
        <v>19</v>
      </c>
      <c r="Q279" s="279">
        <f>Q278</f>
        <v>27</v>
      </c>
      <c r="R279" s="281">
        <f>IF(Q279&gt;0,(Q279*100/(L279-S279)),0)</f>
        <v>65.853658536585371</v>
      </c>
      <c r="S279" s="282">
        <f>S278</f>
        <v>0</v>
      </c>
      <c r="T279" s="284">
        <f>IF(S279&gt;0,(S279*100/L279),0)</f>
        <v>0</v>
      </c>
      <c r="U279" s="313" t="s">
        <v>106</v>
      </c>
      <c r="V279" s="169"/>
    </row>
    <row r="280" spans="1:24">
      <c r="A280" s="525"/>
      <c r="B280" s="526"/>
      <c r="C280" s="526"/>
      <c r="D280" s="526"/>
      <c r="E280" s="193"/>
      <c r="F280" s="193"/>
      <c r="G280" s="194"/>
      <c r="H280" s="193"/>
      <c r="I280" s="194"/>
      <c r="J280" s="193"/>
      <c r="K280" s="194"/>
      <c r="L280" s="193"/>
      <c r="M280" s="193"/>
      <c r="N280" s="194"/>
      <c r="O280" s="193"/>
      <c r="P280" s="193"/>
      <c r="Q280" s="193"/>
      <c r="R280" s="194"/>
      <c r="S280" s="193"/>
      <c r="T280" s="194"/>
      <c r="U280" s="197"/>
      <c r="V280" s="163"/>
      <c r="W280" s="19"/>
      <c r="X280" s="19"/>
    </row>
    <row r="281" spans="1:24">
      <c r="A281" s="286"/>
      <c r="B281" s="28"/>
      <c r="C281" s="28"/>
      <c r="D281" s="382"/>
      <c r="E281" s="29"/>
      <c r="F281" s="29"/>
      <c r="G281" s="30"/>
      <c r="H281" s="29"/>
      <c r="I281" s="30"/>
      <c r="J281" s="29"/>
      <c r="K281" s="30"/>
      <c r="L281" s="29"/>
      <c r="M281" s="29"/>
      <c r="N281" s="30"/>
      <c r="O281" s="29"/>
      <c r="P281" s="29"/>
      <c r="Q281" s="29"/>
      <c r="R281" s="30"/>
      <c r="S281" s="29"/>
      <c r="T281" s="30"/>
      <c r="U281" s="199"/>
      <c r="V281" s="163"/>
      <c r="W281" s="19"/>
      <c r="X281" s="19"/>
    </row>
    <row r="282" spans="1:24" s="1" customFormat="1" ht="18.75">
      <c r="A282" s="432" t="s">
        <v>68</v>
      </c>
      <c r="B282" s="433"/>
      <c r="C282" s="433"/>
      <c r="D282" s="433"/>
      <c r="E282" s="433"/>
      <c r="F282" s="433"/>
      <c r="G282" s="433"/>
      <c r="H282" s="433"/>
      <c r="I282" s="433"/>
      <c r="J282" s="433"/>
      <c r="K282" s="433"/>
      <c r="L282" s="433"/>
      <c r="M282" s="433"/>
      <c r="N282" s="433"/>
      <c r="O282" s="433"/>
      <c r="P282" s="433"/>
      <c r="Q282" s="433"/>
      <c r="R282" s="433"/>
      <c r="S282" s="433"/>
      <c r="T282" s="433"/>
      <c r="U282" s="200"/>
      <c r="V282" s="164"/>
    </row>
    <row r="283" spans="1:24" s="1" customFormat="1" ht="19.5" thickBot="1">
      <c r="A283" s="434" t="s">
        <v>30</v>
      </c>
      <c r="B283" s="435"/>
      <c r="C283" s="435"/>
      <c r="D283" s="435"/>
      <c r="E283" s="435"/>
      <c r="F283" s="435"/>
      <c r="G283" s="435"/>
      <c r="H283" s="435"/>
      <c r="I283" s="435"/>
      <c r="J283" s="435"/>
      <c r="K283" s="435"/>
      <c r="L283" s="435"/>
      <c r="M283" s="435"/>
      <c r="N283" s="435"/>
      <c r="O283" s="435"/>
      <c r="P283" s="435"/>
      <c r="Q283" s="435"/>
      <c r="R283" s="435"/>
      <c r="S283" s="435"/>
      <c r="T283" s="435"/>
      <c r="U283" s="201"/>
      <c r="V283" s="164"/>
    </row>
    <row r="284" spans="1:24" s="437" customFormat="1" ht="15.75" thickBot="1">
      <c r="A284" s="429"/>
      <c r="B284" s="436"/>
      <c r="C284" s="436"/>
      <c r="D284" s="436"/>
      <c r="E284" s="436"/>
      <c r="F284" s="436"/>
      <c r="G284" s="436"/>
      <c r="H284" s="436"/>
      <c r="I284" s="436"/>
      <c r="J284" s="436"/>
      <c r="K284" s="436"/>
      <c r="L284" s="436"/>
      <c r="M284" s="436"/>
      <c r="N284" s="436"/>
      <c r="O284" s="436"/>
      <c r="P284" s="436"/>
      <c r="Q284" s="436"/>
      <c r="R284" s="436"/>
      <c r="S284" s="436"/>
      <c r="T284" s="436"/>
      <c r="U284" s="436"/>
      <c r="V284" s="436"/>
      <c r="W284" s="436"/>
      <c r="X284" s="436"/>
    </row>
    <row r="285" spans="1:24" ht="15.75" thickBot="1">
      <c r="A285" s="427" t="s">
        <v>0</v>
      </c>
      <c r="B285" s="427"/>
      <c r="C285" s="474" t="s">
        <v>25</v>
      </c>
      <c r="D285" s="475"/>
      <c r="E285" s="445" t="s">
        <v>1</v>
      </c>
      <c r="F285" s="446"/>
      <c r="G285" s="446"/>
      <c r="H285" s="446"/>
      <c r="I285" s="446"/>
      <c r="J285" s="446"/>
      <c r="K285" s="447"/>
      <c r="L285" s="445" t="s">
        <v>2</v>
      </c>
      <c r="M285" s="446"/>
      <c r="N285" s="446"/>
      <c r="O285" s="446"/>
      <c r="P285" s="446"/>
      <c r="Q285" s="446"/>
      <c r="R285" s="446"/>
      <c r="S285" s="446"/>
      <c r="T285" s="448"/>
      <c r="U285" s="94" t="s">
        <v>34</v>
      </c>
      <c r="V285" s="162"/>
    </row>
    <row r="286" spans="1:24" ht="15.75" thickBot="1">
      <c r="A286" s="449" t="s">
        <v>3</v>
      </c>
      <c r="B286" s="449" t="s">
        <v>4</v>
      </c>
      <c r="C286" s="476"/>
      <c r="D286" s="477"/>
      <c r="E286" s="450" t="s">
        <v>5</v>
      </c>
      <c r="F286" s="452" t="s">
        <v>6</v>
      </c>
      <c r="G286" s="452"/>
      <c r="H286" s="453" t="s">
        <v>7</v>
      </c>
      <c r="I286" s="453"/>
      <c r="J286" s="454" t="s">
        <v>8</v>
      </c>
      <c r="K286" s="455"/>
      <c r="L286" s="456" t="s">
        <v>5</v>
      </c>
      <c r="M286" s="458" t="s">
        <v>6</v>
      </c>
      <c r="N286" s="459"/>
      <c r="O286" s="453" t="s">
        <v>7</v>
      </c>
      <c r="P286" s="453"/>
      <c r="Q286" s="453"/>
      <c r="R286" s="453"/>
      <c r="S286" s="460" t="s">
        <v>8</v>
      </c>
      <c r="T286" s="461"/>
      <c r="U286" s="95"/>
      <c r="V286" s="162"/>
    </row>
    <row r="287" spans="1:24">
      <c r="A287" s="449"/>
      <c r="B287" s="449"/>
      <c r="C287" s="476"/>
      <c r="D287" s="477"/>
      <c r="E287" s="450"/>
      <c r="F287" s="462" t="s">
        <v>9</v>
      </c>
      <c r="G287" s="464" t="s">
        <v>10</v>
      </c>
      <c r="H287" s="462" t="s">
        <v>9</v>
      </c>
      <c r="I287" s="466" t="s">
        <v>10</v>
      </c>
      <c r="J287" s="468" t="s">
        <v>5</v>
      </c>
      <c r="K287" s="470" t="s">
        <v>10</v>
      </c>
      <c r="L287" s="456"/>
      <c r="M287" s="462" t="s">
        <v>9</v>
      </c>
      <c r="N287" s="464" t="s">
        <v>10</v>
      </c>
      <c r="O287" s="427" t="s">
        <v>9</v>
      </c>
      <c r="P287" s="427"/>
      <c r="Q287" s="427"/>
      <c r="R287" s="466" t="s">
        <v>10</v>
      </c>
      <c r="S287" s="468" t="s">
        <v>5</v>
      </c>
      <c r="T287" s="472" t="s">
        <v>10</v>
      </c>
      <c r="U287" s="84"/>
      <c r="V287" s="162"/>
    </row>
    <row r="288" spans="1:24" ht="15.75" thickBot="1">
      <c r="A288" s="449"/>
      <c r="B288" s="449"/>
      <c r="C288" s="478"/>
      <c r="D288" s="479"/>
      <c r="E288" s="451"/>
      <c r="F288" s="463"/>
      <c r="G288" s="465"/>
      <c r="H288" s="463"/>
      <c r="I288" s="467"/>
      <c r="J288" s="469"/>
      <c r="K288" s="471"/>
      <c r="L288" s="457"/>
      <c r="M288" s="463"/>
      <c r="N288" s="465"/>
      <c r="O288" s="4" t="s">
        <v>11</v>
      </c>
      <c r="P288" s="5" t="s">
        <v>12</v>
      </c>
      <c r="Q288" s="5" t="s">
        <v>13</v>
      </c>
      <c r="R288" s="467"/>
      <c r="S288" s="469"/>
      <c r="T288" s="473"/>
      <c r="U288" s="84"/>
      <c r="V288" s="162"/>
    </row>
    <row r="289" spans="1:24" ht="15.75" thickBot="1">
      <c r="A289" s="427"/>
      <c r="B289" s="427"/>
      <c r="C289" s="427"/>
      <c r="D289" s="427"/>
      <c r="E289" s="428"/>
      <c r="F289" s="428"/>
      <c r="G289" s="428"/>
      <c r="H289" s="428"/>
      <c r="I289" s="428"/>
      <c r="J289" s="428"/>
      <c r="K289" s="428"/>
      <c r="L289" s="428"/>
      <c r="M289" s="428"/>
      <c r="N289" s="428"/>
      <c r="O289" s="428"/>
      <c r="P289" s="428"/>
      <c r="Q289" s="428"/>
      <c r="R289" s="428"/>
      <c r="S289" s="428"/>
      <c r="T289" s="429"/>
      <c r="U289" s="153"/>
      <c r="V289" s="162"/>
    </row>
    <row r="290" spans="1:24" ht="15.75" thickBot="1">
      <c r="A290" s="57">
        <v>42917</v>
      </c>
      <c r="B290" s="57">
        <v>43100</v>
      </c>
      <c r="C290" s="349"/>
      <c r="D290" s="377" t="s">
        <v>15</v>
      </c>
      <c r="E290" s="365">
        <v>17</v>
      </c>
      <c r="F290" s="14">
        <v>9</v>
      </c>
      <c r="G290" s="36">
        <f t="shared" ref="G290" si="108">IF(F290&gt;0,(F290*100/(E290-J290)),0)</f>
        <v>52.941176470588232</v>
      </c>
      <c r="H290" s="14">
        <v>8</v>
      </c>
      <c r="I290" s="37">
        <v>6</v>
      </c>
      <c r="J290" s="53">
        <v>0</v>
      </c>
      <c r="K290" s="38">
        <f t="shared" ref="K290" si="109">IF(J290&gt;0,(J290*100/(E290)),0)</f>
        <v>0</v>
      </c>
      <c r="L290" s="13">
        <v>16</v>
      </c>
      <c r="M290" s="14">
        <v>5</v>
      </c>
      <c r="N290" s="36">
        <f t="shared" ref="N290" si="110">IF(M290&gt;0,(M290*100/(L290-S290)),0)</f>
        <v>31.25</v>
      </c>
      <c r="O290" s="14">
        <v>3</v>
      </c>
      <c r="P290" s="14">
        <v>8</v>
      </c>
      <c r="Q290" s="14">
        <v>11</v>
      </c>
      <c r="R290" s="37">
        <f t="shared" ref="R290" si="111">IF(Q290&gt;0,(Q290*100/(L290-S290)),0)</f>
        <v>68.75</v>
      </c>
      <c r="S290" s="56">
        <v>0</v>
      </c>
      <c r="T290" s="71">
        <f t="shared" ref="T290" si="112">IF(S290&gt;0,(S290*100/(L290)),0)</f>
        <v>0</v>
      </c>
      <c r="U290" s="86" t="s">
        <v>106</v>
      </c>
      <c r="V290" s="20"/>
      <c r="W290" s="19"/>
      <c r="X290" s="19"/>
    </row>
    <row r="291" spans="1:24" s="44" customFormat="1" ht="15.75" thickBot="1">
      <c r="A291" s="430" t="s">
        <v>13</v>
      </c>
      <c r="B291" s="430"/>
      <c r="C291" s="430"/>
      <c r="D291" s="430"/>
      <c r="E291" s="366">
        <f t="shared" ref="E291:T291" si="113">SUM(E290:E290)</f>
        <v>17</v>
      </c>
      <c r="F291" s="40">
        <f t="shared" si="113"/>
        <v>9</v>
      </c>
      <c r="G291" s="41">
        <f t="shared" si="113"/>
        <v>52.941176470588232</v>
      </c>
      <c r="H291" s="40">
        <f t="shared" si="113"/>
        <v>8</v>
      </c>
      <c r="I291" s="41">
        <f t="shared" si="113"/>
        <v>6</v>
      </c>
      <c r="J291" s="40">
        <f t="shared" si="113"/>
        <v>0</v>
      </c>
      <c r="K291" s="42">
        <f t="shared" si="113"/>
        <v>0</v>
      </c>
      <c r="L291" s="39">
        <f t="shared" si="113"/>
        <v>16</v>
      </c>
      <c r="M291" s="40">
        <f t="shared" si="113"/>
        <v>5</v>
      </c>
      <c r="N291" s="41">
        <f t="shared" si="113"/>
        <v>31.25</v>
      </c>
      <c r="O291" s="40">
        <f t="shared" si="113"/>
        <v>3</v>
      </c>
      <c r="P291" s="40">
        <f t="shared" si="113"/>
        <v>8</v>
      </c>
      <c r="Q291" s="40">
        <f t="shared" si="113"/>
        <v>11</v>
      </c>
      <c r="R291" s="41">
        <f t="shared" si="113"/>
        <v>68.75</v>
      </c>
      <c r="S291" s="40">
        <f t="shared" si="113"/>
        <v>0</v>
      </c>
      <c r="T291" s="72">
        <f t="shared" si="113"/>
        <v>0</v>
      </c>
      <c r="U291" s="202"/>
      <c r="V291" s="160"/>
      <c r="W291" s="43"/>
      <c r="X291" s="43"/>
    </row>
    <row r="292" spans="1:24" s="50" customFormat="1" ht="15.75" thickBot="1">
      <c r="A292" s="431" t="s">
        <v>14</v>
      </c>
      <c r="B292" s="431"/>
      <c r="C292" s="431"/>
      <c r="D292" s="431"/>
      <c r="E292" s="367">
        <f>SUM(E291)</f>
        <v>17</v>
      </c>
      <c r="F292" s="176">
        <f>F291</f>
        <v>9</v>
      </c>
      <c r="G292" s="177">
        <f>IF(F292&gt;0,(F292*100/(E292-J292)),0)</f>
        <v>52.941176470588232</v>
      </c>
      <c r="H292" s="176">
        <f>H291</f>
        <v>8</v>
      </c>
      <c r="I292" s="178">
        <f>IF(H292&gt;0,(H292*100/(E292-J292)),0)</f>
        <v>47.058823529411768</v>
      </c>
      <c r="J292" s="179">
        <f>J291</f>
        <v>0</v>
      </c>
      <c r="K292" s="180">
        <f>IF(J292&gt;0,(J292*100/E292),0)</f>
        <v>0</v>
      </c>
      <c r="L292" s="175">
        <f>L291</f>
        <v>16</v>
      </c>
      <c r="M292" s="176">
        <f>M291</f>
        <v>5</v>
      </c>
      <c r="N292" s="177">
        <f>IF(M292&gt;0,(M292*100/(L292-S292)),0)</f>
        <v>31.25</v>
      </c>
      <c r="O292" s="176">
        <f>O291</f>
        <v>3</v>
      </c>
      <c r="P292" s="176">
        <f>P291</f>
        <v>8</v>
      </c>
      <c r="Q292" s="176">
        <f>Q291</f>
        <v>11</v>
      </c>
      <c r="R292" s="178">
        <f>IF(Q292&gt;0,(Q292*100/(L292-S292)),0)</f>
        <v>68.75</v>
      </c>
      <c r="S292" s="179">
        <f>S291</f>
        <v>0</v>
      </c>
      <c r="T292" s="181">
        <f>IF(S292&gt;0,(S292*100/L292),0)</f>
        <v>0</v>
      </c>
      <c r="U292" s="312" t="s">
        <v>106</v>
      </c>
      <c r="V292" s="161"/>
    </row>
    <row r="293" spans="1:24">
      <c r="A293" s="183"/>
      <c r="B293" s="192"/>
      <c r="C293" s="192"/>
      <c r="D293" s="380"/>
      <c r="E293" s="193"/>
      <c r="F293" s="193"/>
      <c r="G293" s="194"/>
      <c r="H293" s="195"/>
      <c r="I293" s="195"/>
      <c r="J293" s="195"/>
      <c r="K293" s="194"/>
      <c r="L293" s="193"/>
      <c r="M293" s="193"/>
      <c r="N293" s="194"/>
      <c r="O293" s="195"/>
      <c r="P293" s="196"/>
      <c r="Q293" s="196"/>
      <c r="R293" s="195"/>
      <c r="S293" s="195"/>
      <c r="T293" s="194"/>
      <c r="U293" s="197"/>
      <c r="V293" s="163"/>
      <c r="W293" s="19"/>
      <c r="X293" s="19"/>
    </row>
    <row r="294" spans="1:24">
      <c r="A294" s="198"/>
      <c r="B294" s="97"/>
      <c r="C294" s="97"/>
      <c r="D294" s="381"/>
      <c r="E294" s="29"/>
      <c r="F294" s="29"/>
      <c r="G294" s="30"/>
      <c r="H294" s="29"/>
      <c r="I294" s="30"/>
      <c r="J294" s="29"/>
      <c r="K294" s="30"/>
      <c r="L294" s="29"/>
      <c r="M294" s="29"/>
      <c r="N294" s="30"/>
      <c r="O294" s="29"/>
      <c r="P294" s="29"/>
      <c r="Q294" s="29"/>
      <c r="R294" s="30"/>
      <c r="S294" s="29"/>
      <c r="T294" s="30"/>
      <c r="U294" s="199"/>
      <c r="V294" s="163"/>
      <c r="W294" s="19"/>
      <c r="X294" s="19"/>
    </row>
    <row r="295" spans="1:24" s="1" customFormat="1" ht="18.75">
      <c r="A295" s="432" t="s">
        <v>69</v>
      </c>
      <c r="B295" s="433"/>
      <c r="C295" s="433"/>
      <c r="D295" s="433"/>
      <c r="E295" s="433"/>
      <c r="F295" s="433"/>
      <c r="G295" s="433"/>
      <c r="H295" s="433"/>
      <c r="I295" s="433"/>
      <c r="J295" s="433"/>
      <c r="K295" s="433"/>
      <c r="L295" s="433"/>
      <c r="M295" s="433"/>
      <c r="N295" s="433"/>
      <c r="O295" s="433"/>
      <c r="P295" s="433"/>
      <c r="Q295" s="433"/>
      <c r="R295" s="433"/>
      <c r="S295" s="433"/>
      <c r="T295" s="433"/>
      <c r="U295" s="200"/>
      <c r="V295" s="164"/>
    </row>
    <row r="296" spans="1:24" s="1" customFormat="1" ht="19.5" thickBot="1">
      <c r="A296" s="434" t="s">
        <v>29</v>
      </c>
      <c r="B296" s="435"/>
      <c r="C296" s="435"/>
      <c r="D296" s="435"/>
      <c r="E296" s="435"/>
      <c r="F296" s="435"/>
      <c r="G296" s="435"/>
      <c r="H296" s="435"/>
      <c r="I296" s="435"/>
      <c r="J296" s="435"/>
      <c r="K296" s="435"/>
      <c r="L296" s="435"/>
      <c r="M296" s="435"/>
      <c r="N296" s="435"/>
      <c r="O296" s="435"/>
      <c r="P296" s="435"/>
      <c r="Q296" s="435"/>
      <c r="R296" s="435"/>
      <c r="S296" s="435"/>
      <c r="T296" s="435"/>
      <c r="U296" s="201"/>
      <c r="V296" s="164"/>
    </row>
    <row r="297" spans="1:24" s="512" customFormat="1" ht="15.75" thickBot="1">
      <c r="A297" s="510"/>
      <c r="B297" s="511"/>
      <c r="C297" s="511"/>
      <c r="D297" s="511"/>
      <c r="E297" s="511"/>
      <c r="F297" s="511"/>
      <c r="G297" s="511"/>
      <c r="H297" s="511"/>
      <c r="I297" s="511"/>
      <c r="J297" s="511"/>
      <c r="K297" s="511"/>
      <c r="L297" s="511"/>
      <c r="M297" s="511"/>
      <c r="N297" s="511"/>
      <c r="O297" s="511"/>
      <c r="P297" s="511"/>
      <c r="Q297" s="511"/>
      <c r="R297" s="511"/>
      <c r="S297" s="511"/>
      <c r="T297" s="511"/>
      <c r="U297" s="511"/>
      <c r="V297" s="511"/>
      <c r="W297" s="511"/>
      <c r="X297" s="511"/>
    </row>
    <row r="298" spans="1:24" s="69" customFormat="1" ht="15.75" thickBot="1">
      <c r="A298" s="508" t="s">
        <v>0</v>
      </c>
      <c r="B298" s="508"/>
      <c r="C298" s="474" t="s">
        <v>25</v>
      </c>
      <c r="D298" s="475"/>
      <c r="E298" s="513" t="s">
        <v>1</v>
      </c>
      <c r="F298" s="514"/>
      <c r="G298" s="514"/>
      <c r="H298" s="514"/>
      <c r="I298" s="514"/>
      <c r="J298" s="514"/>
      <c r="K298" s="515"/>
      <c r="L298" s="513" t="s">
        <v>2</v>
      </c>
      <c r="M298" s="514"/>
      <c r="N298" s="514"/>
      <c r="O298" s="514"/>
      <c r="P298" s="514"/>
      <c r="Q298" s="514"/>
      <c r="R298" s="514"/>
      <c r="S298" s="514"/>
      <c r="T298" s="516"/>
      <c r="U298" s="191" t="s">
        <v>34</v>
      </c>
      <c r="V298" s="216"/>
    </row>
    <row r="299" spans="1:24" s="69" customFormat="1" ht="15.75" thickBot="1">
      <c r="A299" s="517" t="s">
        <v>3</v>
      </c>
      <c r="B299" s="517" t="s">
        <v>4</v>
      </c>
      <c r="C299" s="476"/>
      <c r="D299" s="477"/>
      <c r="E299" s="518" t="s">
        <v>5</v>
      </c>
      <c r="F299" s="452" t="s">
        <v>6</v>
      </c>
      <c r="G299" s="452"/>
      <c r="H299" s="453" t="s">
        <v>7</v>
      </c>
      <c r="I299" s="453"/>
      <c r="J299" s="454" t="s">
        <v>8</v>
      </c>
      <c r="K299" s="455"/>
      <c r="L299" s="520" t="s">
        <v>5</v>
      </c>
      <c r="M299" s="458" t="s">
        <v>6</v>
      </c>
      <c r="N299" s="459"/>
      <c r="O299" s="453" t="s">
        <v>7</v>
      </c>
      <c r="P299" s="453"/>
      <c r="Q299" s="453"/>
      <c r="R299" s="453"/>
      <c r="S299" s="460" t="s">
        <v>8</v>
      </c>
      <c r="T299" s="461"/>
      <c r="U299" s="155"/>
      <c r="V299" s="216"/>
    </row>
    <row r="300" spans="1:24" s="69" customFormat="1">
      <c r="A300" s="517"/>
      <c r="B300" s="517"/>
      <c r="C300" s="476"/>
      <c r="D300" s="477"/>
      <c r="E300" s="518"/>
      <c r="F300" s="462" t="s">
        <v>9</v>
      </c>
      <c r="G300" s="464" t="s">
        <v>10</v>
      </c>
      <c r="H300" s="462" t="s">
        <v>9</v>
      </c>
      <c r="I300" s="466" t="s">
        <v>10</v>
      </c>
      <c r="J300" s="468" t="s">
        <v>5</v>
      </c>
      <c r="K300" s="470" t="s">
        <v>10</v>
      </c>
      <c r="L300" s="520"/>
      <c r="M300" s="462" t="s">
        <v>9</v>
      </c>
      <c r="N300" s="464" t="s">
        <v>10</v>
      </c>
      <c r="O300" s="508" t="s">
        <v>9</v>
      </c>
      <c r="P300" s="508"/>
      <c r="Q300" s="508"/>
      <c r="R300" s="466" t="s">
        <v>10</v>
      </c>
      <c r="S300" s="468" t="s">
        <v>5</v>
      </c>
      <c r="T300" s="472" t="s">
        <v>10</v>
      </c>
      <c r="U300" s="156"/>
      <c r="V300" s="216"/>
    </row>
    <row r="301" spans="1:24" s="69" customFormat="1" ht="15.75" thickBot="1">
      <c r="A301" s="517"/>
      <c r="B301" s="517"/>
      <c r="C301" s="478"/>
      <c r="D301" s="479"/>
      <c r="E301" s="519"/>
      <c r="F301" s="463"/>
      <c r="G301" s="465"/>
      <c r="H301" s="463"/>
      <c r="I301" s="467"/>
      <c r="J301" s="469"/>
      <c r="K301" s="471"/>
      <c r="L301" s="521"/>
      <c r="M301" s="463"/>
      <c r="N301" s="465"/>
      <c r="O301" s="66" t="s">
        <v>11</v>
      </c>
      <c r="P301" s="67" t="s">
        <v>12</v>
      </c>
      <c r="Q301" s="67" t="s">
        <v>13</v>
      </c>
      <c r="R301" s="467"/>
      <c r="S301" s="469"/>
      <c r="T301" s="473"/>
      <c r="U301" s="156"/>
      <c r="V301" s="216"/>
    </row>
    <row r="302" spans="1:24" s="69" customFormat="1" ht="15.75" thickBot="1">
      <c r="A302" s="508"/>
      <c r="B302" s="508"/>
      <c r="C302" s="508"/>
      <c r="D302" s="508"/>
      <c r="E302" s="509"/>
      <c r="F302" s="509"/>
      <c r="G302" s="509"/>
      <c r="H302" s="509"/>
      <c r="I302" s="509"/>
      <c r="J302" s="509"/>
      <c r="K302" s="509"/>
      <c r="L302" s="509"/>
      <c r="M302" s="509"/>
      <c r="N302" s="509"/>
      <c r="O302" s="509"/>
      <c r="P302" s="509"/>
      <c r="Q302" s="509"/>
      <c r="R302" s="509"/>
      <c r="S302" s="509"/>
      <c r="T302" s="510"/>
      <c r="U302" s="142"/>
      <c r="V302" s="216"/>
    </row>
    <row r="303" spans="1:24" s="12" customFormat="1" ht="14.25" customHeight="1">
      <c r="A303" s="57">
        <v>42917</v>
      </c>
      <c r="B303" s="57">
        <v>43100</v>
      </c>
      <c r="C303" s="348"/>
      <c r="D303" s="377" t="s">
        <v>16</v>
      </c>
      <c r="E303" s="361">
        <v>0</v>
      </c>
      <c r="F303" s="8">
        <v>0</v>
      </c>
      <c r="G303" s="33">
        <f>IF(F303&gt;0,(F303*100/(E303-J303)),0)</f>
        <v>0</v>
      </c>
      <c r="H303" s="8">
        <v>0</v>
      </c>
      <c r="I303" s="34">
        <f>IF(H303&gt;0,(H303*100/(E303-J303)),0)</f>
        <v>0</v>
      </c>
      <c r="J303" s="52">
        <v>0</v>
      </c>
      <c r="K303" s="35">
        <f>IF(J303&gt;0,(J303*100/(E303)),0)</f>
        <v>0</v>
      </c>
      <c r="L303" s="7">
        <v>2</v>
      </c>
      <c r="M303" s="8">
        <v>1</v>
      </c>
      <c r="N303" s="33">
        <f>IF(M303&gt;0,(M303*100/(L303-S303)),0)</f>
        <v>50</v>
      </c>
      <c r="O303" s="8">
        <v>0</v>
      </c>
      <c r="P303" s="8">
        <v>1</v>
      </c>
      <c r="Q303" s="8">
        <v>1</v>
      </c>
      <c r="R303" s="34">
        <f>IF(Q303&gt;0,(Q303*100/(L303-S303)),0)</f>
        <v>50</v>
      </c>
      <c r="S303" s="60">
        <v>0</v>
      </c>
      <c r="T303" s="87">
        <f>IF(S303&gt;0,(S303*100/(L303)),0)</f>
        <v>0</v>
      </c>
      <c r="U303" s="119"/>
      <c r="V303" s="165"/>
    </row>
    <row r="304" spans="1:24" s="12" customFormat="1" ht="14.25" customHeight="1">
      <c r="A304" s="6"/>
      <c r="B304" s="6"/>
      <c r="C304" s="348"/>
      <c r="D304" s="377" t="s">
        <v>17</v>
      </c>
      <c r="E304" s="365">
        <v>3</v>
      </c>
      <c r="F304" s="14">
        <v>1</v>
      </c>
      <c r="G304" s="36">
        <f t="shared" ref="G304:G307" si="114">IF(F304&gt;0,(F304*100/(E304-J304)),0)</f>
        <v>33.333333333333336</v>
      </c>
      <c r="H304" s="14">
        <v>2</v>
      </c>
      <c r="I304" s="37">
        <f t="shared" ref="I304:I307" si="115">IF(H304&gt;0,(H304*100/(E304-J304)),0)</f>
        <v>66.666666666666671</v>
      </c>
      <c r="J304" s="53">
        <v>0</v>
      </c>
      <c r="K304" s="38">
        <f t="shared" ref="K304:K306" si="116">IF(J304&gt;0,(J304*100/(E304)),0)</f>
        <v>0</v>
      </c>
      <c r="L304" s="13">
        <v>1</v>
      </c>
      <c r="M304" s="14">
        <v>0</v>
      </c>
      <c r="N304" s="36">
        <f t="shared" ref="N304:N307" si="117">IF(M304&gt;0,(M304*100/(L304-S304)),0)</f>
        <v>0</v>
      </c>
      <c r="O304" s="14">
        <v>1</v>
      </c>
      <c r="P304" s="14">
        <v>0</v>
      </c>
      <c r="Q304" s="14">
        <v>1</v>
      </c>
      <c r="R304" s="37">
        <f t="shared" ref="R304:R307" si="118">IF(Q304&gt;0,(Q304*100/(L304-S304)),0)</f>
        <v>100</v>
      </c>
      <c r="S304" s="59">
        <v>0</v>
      </c>
      <c r="T304" s="71">
        <f t="shared" ref="T304:T307" si="119">IF(S304&gt;0,(S304*100/(L304)),0)</f>
        <v>0</v>
      </c>
      <c r="U304" s="118"/>
      <c r="V304" s="165"/>
    </row>
    <row r="305" spans="1:24" s="12" customFormat="1" ht="14.25" customHeight="1">
      <c r="A305" s="6"/>
      <c r="B305" s="6"/>
      <c r="C305" s="348"/>
      <c r="D305" s="377" t="s">
        <v>18</v>
      </c>
      <c r="E305" s="365">
        <v>2</v>
      </c>
      <c r="F305" s="14">
        <v>1</v>
      </c>
      <c r="G305" s="36">
        <f t="shared" si="114"/>
        <v>50</v>
      </c>
      <c r="H305" s="14">
        <v>1</v>
      </c>
      <c r="I305" s="37">
        <f t="shared" si="115"/>
        <v>50</v>
      </c>
      <c r="J305" s="53">
        <v>0</v>
      </c>
      <c r="K305" s="38">
        <f t="shared" si="116"/>
        <v>0</v>
      </c>
      <c r="L305" s="13">
        <v>1</v>
      </c>
      <c r="M305" s="14">
        <v>1</v>
      </c>
      <c r="N305" s="36">
        <f t="shared" si="117"/>
        <v>100</v>
      </c>
      <c r="O305" s="14">
        <v>0</v>
      </c>
      <c r="P305" s="14">
        <v>0</v>
      </c>
      <c r="Q305" s="14">
        <v>0</v>
      </c>
      <c r="R305" s="37">
        <f t="shared" si="118"/>
        <v>0</v>
      </c>
      <c r="S305" s="59">
        <v>0</v>
      </c>
      <c r="T305" s="71">
        <f t="shared" si="119"/>
        <v>0</v>
      </c>
      <c r="U305" s="118"/>
      <c r="V305" s="165"/>
    </row>
    <row r="306" spans="1:24" s="69" customFormat="1">
      <c r="A306" s="68"/>
      <c r="B306" s="68"/>
      <c r="C306" s="352"/>
      <c r="D306" s="377" t="s">
        <v>19</v>
      </c>
      <c r="E306" s="365">
        <v>2</v>
      </c>
      <c r="F306" s="14">
        <v>1</v>
      </c>
      <c r="G306" s="36">
        <f t="shared" si="114"/>
        <v>50</v>
      </c>
      <c r="H306" s="14">
        <v>1</v>
      </c>
      <c r="I306" s="37">
        <f t="shared" si="115"/>
        <v>50</v>
      </c>
      <c r="J306" s="53">
        <v>0</v>
      </c>
      <c r="K306" s="38">
        <f t="shared" si="116"/>
        <v>0</v>
      </c>
      <c r="L306" s="13">
        <v>6</v>
      </c>
      <c r="M306" s="14">
        <v>3</v>
      </c>
      <c r="N306" s="36">
        <f t="shared" si="117"/>
        <v>50</v>
      </c>
      <c r="O306" s="14">
        <v>2</v>
      </c>
      <c r="P306" s="14">
        <v>1</v>
      </c>
      <c r="Q306" s="14">
        <v>3</v>
      </c>
      <c r="R306" s="37">
        <f t="shared" si="118"/>
        <v>50</v>
      </c>
      <c r="S306" s="59">
        <v>0</v>
      </c>
      <c r="T306" s="71">
        <f t="shared" si="119"/>
        <v>0</v>
      </c>
      <c r="U306" s="208"/>
      <c r="V306" s="218"/>
      <c r="W306" s="70"/>
      <c r="X306" s="70"/>
    </row>
    <row r="307" spans="1:24" s="69" customFormat="1">
      <c r="A307" s="68"/>
      <c r="B307" s="68"/>
      <c r="C307" s="352"/>
      <c r="D307" s="377" t="s">
        <v>15</v>
      </c>
      <c r="E307" s="365">
        <v>48</v>
      </c>
      <c r="F307" s="14">
        <v>23</v>
      </c>
      <c r="G307" s="36">
        <f t="shared" si="114"/>
        <v>53.488372093023258</v>
      </c>
      <c r="H307" s="14">
        <v>20</v>
      </c>
      <c r="I307" s="37">
        <f t="shared" si="115"/>
        <v>46.511627906976742</v>
      </c>
      <c r="J307" s="53">
        <v>5</v>
      </c>
      <c r="K307" s="38">
        <f>IF(J307&gt;0,(J307*100/(E307)),0)</f>
        <v>10.416666666666666</v>
      </c>
      <c r="L307" s="13">
        <v>99</v>
      </c>
      <c r="M307" s="14">
        <v>22</v>
      </c>
      <c r="N307" s="36">
        <f t="shared" si="117"/>
        <v>23.655913978494624</v>
      </c>
      <c r="O307" s="14">
        <v>41</v>
      </c>
      <c r="P307" s="14">
        <v>30</v>
      </c>
      <c r="Q307" s="14">
        <v>71</v>
      </c>
      <c r="R307" s="37">
        <f t="shared" si="118"/>
        <v>76.344086021505376</v>
      </c>
      <c r="S307" s="59">
        <v>6</v>
      </c>
      <c r="T307" s="71">
        <f t="shared" si="119"/>
        <v>6.0606060606060606</v>
      </c>
      <c r="U307" s="209"/>
      <c r="V307" s="218"/>
      <c r="W307" s="70"/>
      <c r="X307" s="70"/>
    </row>
    <row r="308" spans="1:24" s="44" customFormat="1" ht="15.75" thickBot="1">
      <c r="A308" s="430" t="s">
        <v>13</v>
      </c>
      <c r="B308" s="430"/>
      <c r="C308" s="430"/>
      <c r="D308" s="430"/>
      <c r="E308" s="366">
        <f t="shared" ref="E308:T308" si="120">SUM(E303:E307)</f>
        <v>55</v>
      </c>
      <c r="F308" s="40">
        <f t="shared" si="120"/>
        <v>26</v>
      </c>
      <c r="G308" s="41">
        <f t="shared" si="120"/>
        <v>186.8217054263566</v>
      </c>
      <c r="H308" s="40">
        <f t="shared" si="120"/>
        <v>24</v>
      </c>
      <c r="I308" s="41">
        <f t="shared" si="120"/>
        <v>213.17829457364343</v>
      </c>
      <c r="J308" s="40">
        <f t="shared" si="120"/>
        <v>5</v>
      </c>
      <c r="K308" s="42">
        <f t="shared" si="120"/>
        <v>10.416666666666666</v>
      </c>
      <c r="L308" s="39">
        <f t="shared" si="120"/>
        <v>109</v>
      </c>
      <c r="M308" s="40">
        <f t="shared" si="120"/>
        <v>27</v>
      </c>
      <c r="N308" s="41">
        <f t="shared" si="120"/>
        <v>223.65591397849462</v>
      </c>
      <c r="O308" s="40">
        <f t="shared" si="120"/>
        <v>44</v>
      </c>
      <c r="P308" s="40">
        <f t="shared" si="120"/>
        <v>32</v>
      </c>
      <c r="Q308" s="40">
        <f t="shared" si="120"/>
        <v>76</v>
      </c>
      <c r="R308" s="41">
        <f t="shared" si="120"/>
        <v>276.3440860215054</v>
      </c>
      <c r="S308" s="40">
        <f t="shared" si="120"/>
        <v>6</v>
      </c>
      <c r="T308" s="72">
        <f t="shared" si="120"/>
        <v>6.0606060606060606</v>
      </c>
      <c r="U308" s="207"/>
      <c r="V308" s="160"/>
      <c r="W308" s="43"/>
      <c r="X308" s="43"/>
    </row>
    <row r="309" spans="1:24" s="50" customFormat="1" ht="15.75" thickBot="1">
      <c r="A309" s="431" t="s">
        <v>14</v>
      </c>
      <c r="B309" s="431"/>
      <c r="C309" s="431"/>
      <c r="D309" s="431"/>
      <c r="E309" s="367">
        <f>SUM(E308)</f>
        <v>55</v>
      </c>
      <c r="F309" s="176">
        <f>F308</f>
        <v>26</v>
      </c>
      <c r="G309" s="177">
        <f>IF(F309&gt;0,(F309*100/(E309-J309)),0)</f>
        <v>52</v>
      </c>
      <c r="H309" s="176">
        <f>H308</f>
        <v>24</v>
      </c>
      <c r="I309" s="178">
        <f>IF(H309&gt;0,(H309*100/(E309-J309)),0)</f>
        <v>48</v>
      </c>
      <c r="J309" s="179">
        <f>J308</f>
        <v>5</v>
      </c>
      <c r="K309" s="180">
        <f>IF(J309&gt;0,(J309*100/E309),0)</f>
        <v>9.0909090909090917</v>
      </c>
      <c r="L309" s="175">
        <f>L308</f>
        <v>109</v>
      </c>
      <c r="M309" s="176">
        <f>M308</f>
        <v>27</v>
      </c>
      <c r="N309" s="177">
        <f>IF(M309&gt;0,(M309*100/(L309-S309)),0)</f>
        <v>26.21359223300971</v>
      </c>
      <c r="O309" s="176">
        <f>O308</f>
        <v>44</v>
      </c>
      <c r="P309" s="176">
        <f>P308</f>
        <v>32</v>
      </c>
      <c r="Q309" s="176">
        <f>Q308</f>
        <v>76</v>
      </c>
      <c r="R309" s="178">
        <f>IF(Q309&gt;0,(Q309*100/(L309-S309)),0)</f>
        <v>73.786407766990294</v>
      </c>
      <c r="S309" s="179">
        <f>S308</f>
        <v>6</v>
      </c>
      <c r="T309" s="181">
        <f>IF(S309&gt;0,(S309*100/L309),0)</f>
        <v>5.5045871559633026</v>
      </c>
      <c r="U309" s="312" t="s">
        <v>106</v>
      </c>
      <c r="V309" s="161"/>
    </row>
    <row r="310" spans="1:24">
      <c r="A310" s="183"/>
      <c r="B310" s="184"/>
      <c r="C310" s="184"/>
      <c r="D310" s="140"/>
      <c r="E310" s="184"/>
      <c r="F310" s="184"/>
      <c r="G310" s="185"/>
      <c r="H310" s="184"/>
      <c r="I310" s="185"/>
      <c r="J310" s="184"/>
      <c r="K310" s="185"/>
      <c r="L310" s="186"/>
      <c r="M310" s="184"/>
      <c r="N310" s="185"/>
      <c r="O310" s="184"/>
      <c r="P310" s="186"/>
      <c r="Q310" s="186"/>
      <c r="R310" s="185"/>
      <c r="S310" s="184"/>
      <c r="T310" s="185"/>
      <c r="U310" s="197"/>
      <c r="V310" s="162"/>
    </row>
    <row r="311" spans="1:24">
      <c r="A311" s="198"/>
      <c r="B311" s="19"/>
      <c r="C311" s="19"/>
      <c r="E311" s="19"/>
      <c r="F311" s="19"/>
      <c r="G311" s="253"/>
      <c r="H311" s="19"/>
      <c r="I311" s="253"/>
      <c r="J311" s="19"/>
      <c r="K311" s="253"/>
      <c r="L311" s="254"/>
      <c r="M311" s="19"/>
      <c r="N311" s="253"/>
      <c r="O311" s="19"/>
      <c r="P311" s="254"/>
      <c r="Q311" s="254"/>
      <c r="R311" s="253"/>
      <c r="S311" s="19"/>
      <c r="T311" s="253"/>
      <c r="U311" s="199"/>
      <c r="V311" s="162"/>
    </row>
    <row r="312" spans="1:24" s="1" customFormat="1" ht="18.75">
      <c r="A312" s="432" t="s">
        <v>70</v>
      </c>
      <c r="B312" s="433"/>
      <c r="C312" s="433"/>
      <c r="D312" s="433"/>
      <c r="E312" s="433"/>
      <c r="F312" s="433"/>
      <c r="G312" s="433"/>
      <c r="H312" s="433"/>
      <c r="I312" s="433"/>
      <c r="J312" s="433"/>
      <c r="K312" s="433"/>
      <c r="L312" s="433"/>
      <c r="M312" s="433"/>
      <c r="N312" s="433"/>
      <c r="O312" s="433"/>
      <c r="P312" s="433"/>
      <c r="Q312" s="433"/>
      <c r="R312" s="433"/>
      <c r="S312" s="433"/>
      <c r="T312" s="433"/>
      <c r="U312" s="200"/>
      <c r="V312" s="164"/>
    </row>
    <row r="313" spans="1:24" s="1" customFormat="1" ht="19.5" thickBot="1">
      <c r="A313" s="434" t="s">
        <v>71</v>
      </c>
      <c r="B313" s="435"/>
      <c r="C313" s="435"/>
      <c r="D313" s="435"/>
      <c r="E313" s="435"/>
      <c r="F313" s="435"/>
      <c r="G313" s="435"/>
      <c r="H313" s="435"/>
      <c r="I313" s="435"/>
      <c r="J313" s="435"/>
      <c r="K313" s="435"/>
      <c r="L313" s="435"/>
      <c r="M313" s="435"/>
      <c r="N313" s="435"/>
      <c r="O313" s="435"/>
      <c r="P313" s="435"/>
      <c r="Q313" s="435"/>
      <c r="R313" s="435"/>
      <c r="S313" s="435"/>
      <c r="T313" s="435"/>
      <c r="U313" s="201"/>
      <c r="V313" s="164"/>
    </row>
    <row r="314" spans="1:24" s="437" customFormat="1" ht="15.75" thickBot="1">
      <c r="A314" s="429"/>
      <c r="B314" s="436"/>
      <c r="C314" s="436"/>
      <c r="D314" s="436"/>
      <c r="E314" s="436"/>
      <c r="F314" s="436"/>
      <c r="G314" s="436"/>
      <c r="H314" s="436"/>
      <c r="I314" s="436"/>
      <c r="J314" s="436"/>
      <c r="K314" s="436"/>
      <c r="L314" s="436"/>
      <c r="M314" s="436"/>
      <c r="N314" s="436"/>
      <c r="O314" s="436"/>
      <c r="P314" s="436"/>
      <c r="Q314" s="436"/>
      <c r="R314" s="436"/>
      <c r="S314" s="436"/>
      <c r="T314" s="436"/>
      <c r="U314" s="436"/>
      <c r="V314" s="436"/>
      <c r="W314" s="436"/>
      <c r="X314" s="436"/>
    </row>
    <row r="315" spans="1:24" ht="15.75" thickBot="1">
      <c r="A315" s="427" t="s">
        <v>0</v>
      </c>
      <c r="B315" s="427"/>
      <c r="C315" s="474" t="s">
        <v>25</v>
      </c>
      <c r="D315" s="475"/>
      <c r="E315" s="445" t="s">
        <v>1</v>
      </c>
      <c r="F315" s="446"/>
      <c r="G315" s="446"/>
      <c r="H315" s="446"/>
      <c r="I315" s="446"/>
      <c r="J315" s="446"/>
      <c r="K315" s="447"/>
      <c r="L315" s="445" t="s">
        <v>2</v>
      </c>
      <c r="M315" s="446"/>
      <c r="N315" s="446"/>
      <c r="O315" s="446"/>
      <c r="P315" s="446"/>
      <c r="Q315" s="446"/>
      <c r="R315" s="446"/>
      <c r="S315" s="446"/>
      <c r="T315" s="448"/>
      <c r="U315" s="191" t="s">
        <v>34</v>
      </c>
      <c r="V315" s="162"/>
    </row>
    <row r="316" spans="1:24" ht="15.75" thickBot="1">
      <c r="A316" s="449" t="s">
        <v>3</v>
      </c>
      <c r="B316" s="449" t="s">
        <v>4</v>
      </c>
      <c r="C316" s="476"/>
      <c r="D316" s="477"/>
      <c r="E316" s="450" t="s">
        <v>5</v>
      </c>
      <c r="F316" s="452" t="s">
        <v>6</v>
      </c>
      <c r="G316" s="452"/>
      <c r="H316" s="453" t="s">
        <v>7</v>
      </c>
      <c r="I316" s="453"/>
      <c r="J316" s="454" t="s">
        <v>8</v>
      </c>
      <c r="K316" s="455"/>
      <c r="L316" s="456" t="s">
        <v>5</v>
      </c>
      <c r="M316" s="458" t="s">
        <v>6</v>
      </c>
      <c r="N316" s="459"/>
      <c r="O316" s="453" t="s">
        <v>7</v>
      </c>
      <c r="P316" s="453"/>
      <c r="Q316" s="453"/>
      <c r="R316" s="453"/>
      <c r="S316" s="460" t="s">
        <v>8</v>
      </c>
      <c r="T316" s="461"/>
      <c r="U316" s="95"/>
      <c r="V316" s="162"/>
    </row>
    <row r="317" spans="1:24">
      <c r="A317" s="449"/>
      <c r="B317" s="449"/>
      <c r="C317" s="476"/>
      <c r="D317" s="477"/>
      <c r="E317" s="450"/>
      <c r="F317" s="462" t="s">
        <v>9</v>
      </c>
      <c r="G317" s="464" t="s">
        <v>10</v>
      </c>
      <c r="H317" s="462" t="s">
        <v>9</v>
      </c>
      <c r="I317" s="466" t="s">
        <v>10</v>
      </c>
      <c r="J317" s="468" t="s">
        <v>5</v>
      </c>
      <c r="K317" s="470" t="s">
        <v>10</v>
      </c>
      <c r="L317" s="456"/>
      <c r="M317" s="462" t="s">
        <v>9</v>
      </c>
      <c r="N317" s="464" t="s">
        <v>10</v>
      </c>
      <c r="O317" s="427" t="s">
        <v>9</v>
      </c>
      <c r="P317" s="427"/>
      <c r="Q317" s="427"/>
      <c r="R317" s="466" t="s">
        <v>10</v>
      </c>
      <c r="S317" s="468" t="s">
        <v>5</v>
      </c>
      <c r="T317" s="472" t="s">
        <v>10</v>
      </c>
      <c r="U317" s="84"/>
      <c r="V317" s="162"/>
    </row>
    <row r="318" spans="1:24" ht="15.75" thickBot="1">
      <c r="A318" s="449"/>
      <c r="B318" s="449"/>
      <c r="C318" s="478"/>
      <c r="D318" s="479"/>
      <c r="E318" s="451"/>
      <c r="F318" s="463"/>
      <c r="G318" s="465"/>
      <c r="H318" s="463"/>
      <c r="I318" s="467"/>
      <c r="J318" s="469"/>
      <c r="K318" s="471"/>
      <c r="L318" s="457"/>
      <c r="M318" s="463"/>
      <c r="N318" s="465"/>
      <c r="O318" s="4" t="s">
        <v>11</v>
      </c>
      <c r="P318" s="5" t="s">
        <v>12</v>
      </c>
      <c r="Q318" s="5" t="s">
        <v>13</v>
      </c>
      <c r="R318" s="467"/>
      <c r="S318" s="469"/>
      <c r="T318" s="473"/>
      <c r="U318" s="84"/>
      <c r="V318" s="162"/>
    </row>
    <row r="319" spans="1:24" ht="15.75" thickBot="1">
      <c r="A319" s="427"/>
      <c r="B319" s="427"/>
      <c r="C319" s="427"/>
      <c r="D319" s="427"/>
      <c r="E319" s="428"/>
      <c r="F319" s="428"/>
      <c r="G319" s="428"/>
      <c r="H319" s="428"/>
      <c r="I319" s="428"/>
      <c r="J319" s="428"/>
      <c r="K319" s="428"/>
      <c r="L319" s="428"/>
      <c r="M319" s="428"/>
      <c r="N319" s="428"/>
      <c r="O319" s="428"/>
      <c r="P319" s="428"/>
      <c r="Q319" s="428"/>
      <c r="R319" s="428"/>
      <c r="S319" s="428"/>
      <c r="T319" s="429"/>
      <c r="U319" s="153"/>
      <c r="V319" s="162"/>
    </row>
    <row r="320" spans="1:24" s="12" customFormat="1" ht="14.25" customHeight="1" thickBot="1">
      <c r="A320" s="57">
        <v>42917</v>
      </c>
      <c r="B320" s="57">
        <v>43100</v>
      </c>
      <c r="C320" s="348"/>
      <c r="D320" s="377" t="s">
        <v>19</v>
      </c>
      <c r="E320" s="361">
        <v>12</v>
      </c>
      <c r="F320" s="8">
        <v>1</v>
      </c>
      <c r="G320" s="33">
        <f>IF(F320&gt;0,(F320*100/(E320-J320)),0)</f>
        <v>8.3333333333333339</v>
      </c>
      <c r="H320" s="8">
        <v>1</v>
      </c>
      <c r="I320" s="34">
        <f>IF(H320&gt;0,(H320*100/(E320-J320)),0)</f>
        <v>8.3333333333333339</v>
      </c>
      <c r="J320" s="52">
        <v>0</v>
      </c>
      <c r="K320" s="35">
        <f>IF(J320&gt;0,(J320*100/(E320)),0)</f>
        <v>0</v>
      </c>
      <c r="L320" s="7">
        <v>14</v>
      </c>
      <c r="M320" s="8">
        <v>8</v>
      </c>
      <c r="N320" s="33">
        <f>IF(M320&gt;0,(M320*100/(L320-S320)),0)</f>
        <v>57.142857142857146</v>
      </c>
      <c r="O320" s="8">
        <v>6</v>
      </c>
      <c r="P320" s="8">
        <v>0</v>
      </c>
      <c r="Q320" s="8">
        <v>6</v>
      </c>
      <c r="R320" s="34">
        <f>IF(Q320&gt;0,(Q320*100/(L320-S320)),0)</f>
        <v>42.857142857142854</v>
      </c>
      <c r="S320" s="58">
        <v>0</v>
      </c>
      <c r="T320" s="87">
        <f>IF(S320&gt;0,(S320*100/(L320)),0)</f>
        <v>0</v>
      </c>
      <c r="U320" s="204"/>
      <c r="V320" s="165"/>
    </row>
    <row r="321" spans="1:24" ht="15.75" thickBot="1">
      <c r="A321" s="18"/>
      <c r="B321" s="18"/>
      <c r="C321" s="349"/>
      <c r="D321" s="377" t="s">
        <v>15</v>
      </c>
      <c r="E321" s="365">
        <v>74</v>
      </c>
      <c r="F321" s="14">
        <v>52</v>
      </c>
      <c r="G321" s="36">
        <f t="shared" ref="G321" si="121">IF(F321&gt;0,(F321*100/(E321-J321)),0)</f>
        <v>71.232876712328761</v>
      </c>
      <c r="H321" s="14">
        <v>2</v>
      </c>
      <c r="I321" s="37">
        <f t="shared" ref="I321" si="122">IF(H321&gt;0,(H321*100/(E321-J321)),0)</f>
        <v>2.7397260273972601</v>
      </c>
      <c r="J321" s="53">
        <v>1</v>
      </c>
      <c r="K321" s="38">
        <f t="shared" ref="K321" si="123">IF(J321&gt;0,(J321*100/(E321)),0)</f>
        <v>1.3513513513513513</v>
      </c>
      <c r="L321" s="13">
        <v>163</v>
      </c>
      <c r="M321" s="14">
        <v>46</v>
      </c>
      <c r="N321" s="36">
        <f t="shared" ref="N321" si="124">IF(M321&gt;0,(M321*100/(L321-S321)),0)</f>
        <v>29.487179487179485</v>
      </c>
      <c r="O321" s="14">
        <v>38</v>
      </c>
      <c r="P321" s="14">
        <v>72</v>
      </c>
      <c r="Q321" s="14">
        <v>110</v>
      </c>
      <c r="R321" s="37">
        <f t="shared" ref="R321" si="125">IF(Q321&gt;0,(Q321*100/(L321-S321)),0)</f>
        <v>70.512820512820511</v>
      </c>
      <c r="S321" s="56">
        <v>7</v>
      </c>
      <c r="T321" s="71">
        <f t="shared" ref="T321" si="126">IF(S321&gt;0,(S321*100/(L321)),0)</f>
        <v>4.294478527607362</v>
      </c>
      <c r="U321" s="84"/>
      <c r="V321" s="163"/>
      <c r="W321" s="19"/>
      <c r="X321" s="19"/>
    </row>
    <row r="322" spans="1:24" s="44" customFormat="1" ht="15.75" thickBot="1">
      <c r="A322" s="430" t="s">
        <v>13</v>
      </c>
      <c r="B322" s="430"/>
      <c r="C322" s="430"/>
      <c r="D322" s="430"/>
      <c r="E322" s="366">
        <f t="shared" ref="E322:T322" si="127">SUM(E320:E321)</f>
        <v>86</v>
      </c>
      <c r="F322" s="40">
        <f t="shared" si="127"/>
        <v>53</v>
      </c>
      <c r="G322" s="41">
        <f t="shared" si="127"/>
        <v>79.566210045662089</v>
      </c>
      <c r="H322" s="40">
        <f t="shared" si="127"/>
        <v>3</v>
      </c>
      <c r="I322" s="41">
        <f t="shared" si="127"/>
        <v>11.073059360730594</v>
      </c>
      <c r="J322" s="40">
        <f t="shared" si="127"/>
        <v>1</v>
      </c>
      <c r="K322" s="42">
        <f t="shared" si="127"/>
        <v>1.3513513513513513</v>
      </c>
      <c r="L322" s="39">
        <f t="shared" si="127"/>
        <v>177</v>
      </c>
      <c r="M322" s="40">
        <f t="shared" si="127"/>
        <v>54</v>
      </c>
      <c r="N322" s="41">
        <f t="shared" si="127"/>
        <v>86.630036630036628</v>
      </c>
      <c r="O322" s="40">
        <f t="shared" si="127"/>
        <v>44</v>
      </c>
      <c r="P322" s="40">
        <f t="shared" si="127"/>
        <v>72</v>
      </c>
      <c r="Q322" s="40">
        <f t="shared" si="127"/>
        <v>116</v>
      </c>
      <c r="R322" s="41">
        <f t="shared" si="127"/>
        <v>113.36996336996336</v>
      </c>
      <c r="S322" s="40">
        <f t="shared" si="127"/>
        <v>7</v>
      </c>
      <c r="T322" s="72">
        <f t="shared" si="127"/>
        <v>4.294478527607362</v>
      </c>
      <c r="U322" s="202"/>
      <c r="V322" s="160"/>
      <c r="W322" s="43"/>
      <c r="X322" s="43"/>
    </row>
    <row r="323" spans="1:24" s="50" customFormat="1" ht="15.75" thickBot="1">
      <c r="A323" s="431" t="s">
        <v>14</v>
      </c>
      <c r="B323" s="431"/>
      <c r="C323" s="431"/>
      <c r="D323" s="431"/>
      <c r="E323" s="367">
        <f>SUM(E322)</f>
        <v>86</v>
      </c>
      <c r="F323" s="176">
        <f>F322</f>
        <v>53</v>
      </c>
      <c r="G323" s="177">
        <f>IF(F323&gt;0,(F323*100/(E323-J323)),0)</f>
        <v>62.352941176470587</v>
      </c>
      <c r="H323" s="176">
        <f>H322</f>
        <v>3</v>
      </c>
      <c r="I323" s="178">
        <f>IF(H323&gt;0,(H323*100/(E323-J323)),0)</f>
        <v>3.5294117647058822</v>
      </c>
      <c r="J323" s="179">
        <f>J322</f>
        <v>1</v>
      </c>
      <c r="K323" s="180">
        <f>IF(J323&gt;0,(J323*100/E323),0)</f>
        <v>1.1627906976744187</v>
      </c>
      <c r="L323" s="175">
        <f>L322</f>
        <v>177</v>
      </c>
      <c r="M323" s="176">
        <f>M322</f>
        <v>54</v>
      </c>
      <c r="N323" s="177">
        <f>IF(M323&gt;0,(M323*100/(L323-S323)),0)</f>
        <v>31.764705882352942</v>
      </c>
      <c r="O323" s="176">
        <f>O322</f>
        <v>44</v>
      </c>
      <c r="P323" s="176">
        <f>P322</f>
        <v>72</v>
      </c>
      <c r="Q323" s="176">
        <f>Q322</f>
        <v>116</v>
      </c>
      <c r="R323" s="178">
        <f>IF(Q323&gt;0,(Q323*100/(L323-S323)),0)</f>
        <v>68.235294117647058</v>
      </c>
      <c r="S323" s="179">
        <f>S322</f>
        <v>7</v>
      </c>
      <c r="T323" s="181">
        <f>IF(S323&gt;0,(S323*100/L323),0)</f>
        <v>3.9548022598870056</v>
      </c>
      <c r="U323" s="312" t="s">
        <v>106</v>
      </c>
      <c r="V323" s="161"/>
    </row>
    <row r="324" spans="1:24">
      <c r="A324" s="183"/>
      <c r="B324" s="184"/>
      <c r="C324" s="184"/>
      <c r="D324" s="140"/>
      <c r="E324" s="184"/>
      <c r="F324" s="184"/>
      <c r="G324" s="185"/>
      <c r="H324" s="184"/>
      <c r="I324" s="185"/>
      <c r="J324" s="184"/>
      <c r="K324" s="185"/>
      <c r="L324" s="186"/>
      <c r="M324" s="184"/>
      <c r="N324" s="185"/>
      <c r="O324" s="184"/>
      <c r="P324" s="186"/>
      <c r="Q324" s="186"/>
      <c r="R324" s="185"/>
      <c r="S324" s="184"/>
      <c r="T324" s="185"/>
      <c r="U324" s="197"/>
      <c r="V324" s="162"/>
    </row>
    <row r="325" spans="1:24">
      <c r="A325" s="198"/>
      <c r="B325" s="19"/>
      <c r="C325" s="19"/>
      <c r="E325" s="19"/>
      <c r="F325" s="19"/>
      <c r="G325" s="253"/>
      <c r="H325" s="19"/>
      <c r="I325" s="253"/>
      <c r="J325" s="19"/>
      <c r="K325" s="253"/>
      <c r="L325" s="254"/>
      <c r="M325" s="19"/>
      <c r="N325" s="253"/>
      <c r="O325" s="19"/>
      <c r="P325" s="254"/>
      <c r="Q325" s="254"/>
      <c r="R325" s="253"/>
      <c r="S325" s="19"/>
      <c r="T325" s="253"/>
      <c r="U325" s="199"/>
    </row>
    <row r="326" spans="1:24" s="1" customFormat="1" ht="18.75">
      <c r="A326" s="432" t="s">
        <v>72</v>
      </c>
      <c r="B326" s="433"/>
      <c r="C326" s="433"/>
      <c r="D326" s="433"/>
      <c r="E326" s="433"/>
      <c r="F326" s="433"/>
      <c r="G326" s="433"/>
      <c r="H326" s="433"/>
      <c r="I326" s="433"/>
      <c r="J326" s="433"/>
      <c r="K326" s="433"/>
      <c r="L326" s="433"/>
      <c r="M326" s="433"/>
      <c r="N326" s="433"/>
      <c r="O326" s="433"/>
      <c r="P326" s="433"/>
      <c r="Q326" s="433"/>
      <c r="R326" s="433"/>
      <c r="S326" s="433"/>
      <c r="T326" s="433"/>
      <c r="U326" s="200"/>
      <c r="V326" s="164"/>
    </row>
    <row r="327" spans="1:24" s="1" customFormat="1" ht="19.5" thickBot="1">
      <c r="A327" s="434" t="s">
        <v>27</v>
      </c>
      <c r="B327" s="435"/>
      <c r="C327" s="435"/>
      <c r="D327" s="435"/>
      <c r="E327" s="435"/>
      <c r="F327" s="435"/>
      <c r="G327" s="435"/>
      <c r="H327" s="435"/>
      <c r="I327" s="435"/>
      <c r="J327" s="435"/>
      <c r="K327" s="435"/>
      <c r="L327" s="435"/>
      <c r="M327" s="435"/>
      <c r="N327" s="435"/>
      <c r="O327" s="435"/>
      <c r="P327" s="435"/>
      <c r="Q327" s="435"/>
      <c r="R327" s="435"/>
      <c r="S327" s="435"/>
      <c r="T327" s="435"/>
      <c r="U327" s="201"/>
      <c r="V327" s="164"/>
    </row>
    <row r="328" spans="1:24" s="437" customFormat="1" ht="15.75" thickBot="1">
      <c r="A328" s="429"/>
      <c r="B328" s="436"/>
      <c r="C328" s="436"/>
      <c r="D328" s="436"/>
      <c r="E328" s="436"/>
      <c r="F328" s="436"/>
      <c r="G328" s="436"/>
      <c r="H328" s="436"/>
      <c r="I328" s="436"/>
      <c r="J328" s="436"/>
      <c r="K328" s="436"/>
      <c r="L328" s="436"/>
      <c r="M328" s="436"/>
      <c r="N328" s="436"/>
      <c r="O328" s="436"/>
      <c r="P328" s="436"/>
      <c r="Q328" s="436"/>
      <c r="R328" s="436"/>
      <c r="S328" s="436"/>
      <c r="T328" s="436"/>
      <c r="U328" s="436"/>
      <c r="V328" s="436"/>
      <c r="W328" s="436"/>
      <c r="X328" s="436"/>
    </row>
    <row r="329" spans="1:24" ht="15.75" thickBot="1">
      <c r="A329" s="427" t="s">
        <v>0</v>
      </c>
      <c r="B329" s="427"/>
      <c r="C329" s="474" t="s">
        <v>25</v>
      </c>
      <c r="D329" s="475"/>
      <c r="E329" s="445" t="s">
        <v>1</v>
      </c>
      <c r="F329" s="446"/>
      <c r="G329" s="446"/>
      <c r="H329" s="446"/>
      <c r="I329" s="446"/>
      <c r="J329" s="446"/>
      <c r="K329" s="447"/>
      <c r="L329" s="445" t="s">
        <v>2</v>
      </c>
      <c r="M329" s="446"/>
      <c r="N329" s="446"/>
      <c r="O329" s="446"/>
      <c r="P329" s="446"/>
      <c r="Q329" s="446"/>
      <c r="R329" s="446"/>
      <c r="S329" s="446"/>
      <c r="T329" s="448"/>
      <c r="U329" s="191" t="s">
        <v>34</v>
      </c>
      <c r="V329" s="162"/>
    </row>
    <row r="330" spans="1:24" ht="15.75" thickBot="1">
      <c r="A330" s="449" t="s">
        <v>3</v>
      </c>
      <c r="B330" s="449" t="s">
        <v>4</v>
      </c>
      <c r="C330" s="476"/>
      <c r="D330" s="477"/>
      <c r="E330" s="450" t="s">
        <v>5</v>
      </c>
      <c r="F330" s="452" t="s">
        <v>6</v>
      </c>
      <c r="G330" s="452"/>
      <c r="H330" s="453" t="s">
        <v>7</v>
      </c>
      <c r="I330" s="453"/>
      <c r="J330" s="454" t="s">
        <v>8</v>
      </c>
      <c r="K330" s="455"/>
      <c r="L330" s="456" t="s">
        <v>5</v>
      </c>
      <c r="M330" s="458" t="s">
        <v>6</v>
      </c>
      <c r="N330" s="459"/>
      <c r="O330" s="453" t="s">
        <v>7</v>
      </c>
      <c r="P330" s="453"/>
      <c r="Q330" s="453"/>
      <c r="R330" s="453"/>
      <c r="S330" s="460" t="s">
        <v>8</v>
      </c>
      <c r="T330" s="461"/>
      <c r="U330" s="95"/>
      <c r="V330" s="162"/>
    </row>
    <row r="331" spans="1:24">
      <c r="A331" s="449"/>
      <c r="B331" s="449"/>
      <c r="C331" s="476"/>
      <c r="D331" s="477"/>
      <c r="E331" s="450"/>
      <c r="F331" s="462" t="s">
        <v>9</v>
      </c>
      <c r="G331" s="464" t="s">
        <v>10</v>
      </c>
      <c r="H331" s="462" t="s">
        <v>9</v>
      </c>
      <c r="I331" s="466" t="s">
        <v>10</v>
      </c>
      <c r="J331" s="468" t="s">
        <v>5</v>
      </c>
      <c r="K331" s="470" t="s">
        <v>10</v>
      </c>
      <c r="L331" s="456"/>
      <c r="M331" s="462" t="s">
        <v>9</v>
      </c>
      <c r="N331" s="464" t="s">
        <v>10</v>
      </c>
      <c r="O331" s="427" t="s">
        <v>9</v>
      </c>
      <c r="P331" s="427"/>
      <c r="Q331" s="427"/>
      <c r="R331" s="466" t="s">
        <v>10</v>
      </c>
      <c r="S331" s="468" t="s">
        <v>5</v>
      </c>
      <c r="T331" s="472" t="s">
        <v>10</v>
      </c>
      <c r="U331" s="84"/>
      <c r="V331" s="162"/>
    </row>
    <row r="332" spans="1:24" ht="15.75" thickBot="1">
      <c r="A332" s="449"/>
      <c r="B332" s="449"/>
      <c r="C332" s="478"/>
      <c r="D332" s="479"/>
      <c r="E332" s="451"/>
      <c r="F332" s="463"/>
      <c r="G332" s="465"/>
      <c r="H332" s="463"/>
      <c r="I332" s="467"/>
      <c r="J332" s="469"/>
      <c r="K332" s="471"/>
      <c r="L332" s="457"/>
      <c r="M332" s="463"/>
      <c r="N332" s="465"/>
      <c r="O332" s="4" t="s">
        <v>11</v>
      </c>
      <c r="P332" s="5" t="s">
        <v>12</v>
      </c>
      <c r="Q332" s="5" t="s">
        <v>13</v>
      </c>
      <c r="R332" s="467"/>
      <c r="S332" s="469"/>
      <c r="T332" s="473"/>
      <c r="U332" s="84"/>
      <c r="V332" s="162"/>
    </row>
    <row r="333" spans="1:24" ht="15.75" thickBot="1">
      <c r="A333" s="427"/>
      <c r="B333" s="427"/>
      <c r="C333" s="427"/>
      <c r="D333" s="427"/>
      <c r="E333" s="428"/>
      <c r="F333" s="428"/>
      <c r="G333" s="428"/>
      <c r="H333" s="428"/>
      <c r="I333" s="428"/>
      <c r="J333" s="428"/>
      <c r="K333" s="428"/>
      <c r="L333" s="428"/>
      <c r="M333" s="428"/>
      <c r="N333" s="428"/>
      <c r="O333" s="428"/>
      <c r="P333" s="428"/>
      <c r="Q333" s="428"/>
      <c r="R333" s="428"/>
      <c r="S333" s="428"/>
      <c r="T333" s="429"/>
      <c r="U333" s="153"/>
      <c r="V333" s="162"/>
    </row>
    <row r="334" spans="1:24" ht="15.75" thickBot="1">
      <c r="A334" s="57">
        <v>42917</v>
      </c>
      <c r="B334" s="57">
        <v>43100</v>
      </c>
      <c r="C334" s="349"/>
      <c r="D334" s="377" t="s">
        <v>15</v>
      </c>
      <c r="E334" s="365">
        <v>47</v>
      </c>
      <c r="F334" s="14">
        <v>25</v>
      </c>
      <c r="G334" s="36">
        <f t="shared" ref="G334" si="128">IF(F334&gt;0,(F334*100/(E334-J334)),0)</f>
        <v>54.347826086956523</v>
      </c>
      <c r="H334" s="14">
        <v>21</v>
      </c>
      <c r="I334" s="37">
        <f t="shared" ref="I334" si="129">IF(H334&gt;0,(H334*100/(E334-J334)),0)</f>
        <v>45.652173913043477</v>
      </c>
      <c r="J334" s="53">
        <v>1</v>
      </c>
      <c r="K334" s="38">
        <f t="shared" ref="K334" si="130">IF(J334&gt;0,(J334*100/(E334)),0)</f>
        <v>2.1276595744680851</v>
      </c>
      <c r="L334" s="13">
        <v>74</v>
      </c>
      <c r="M334" s="14">
        <v>32</v>
      </c>
      <c r="N334" s="36">
        <f t="shared" ref="N334" si="131">IF(M334&gt;0,(M334*100/(L334-S334)),0)</f>
        <v>44.444444444444443</v>
      </c>
      <c r="O334" s="14">
        <v>19</v>
      </c>
      <c r="P334" s="14">
        <v>21</v>
      </c>
      <c r="Q334" s="14">
        <v>40</v>
      </c>
      <c r="R334" s="37">
        <f t="shared" ref="R334" si="132">IF(Q334&gt;0,(Q334*100/(L334-S334)),0)</f>
        <v>55.555555555555557</v>
      </c>
      <c r="S334" s="56">
        <v>2</v>
      </c>
      <c r="T334" s="71">
        <f t="shared" ref="T334" si="133">IF(S334&gt;0,(S334*100/(L334)),0)</f>
        <v>2.7027027027027026</v>
      </c>
      <c r="U334" s="84"/>
      <c r="V334" s="163"/>
      <c r="W334" s="19"/>
      <c r="X334" s="19"/>
    </row>
    <row r="335" spans="1:24" s="44" customFormat="1" ht="15.75" thickBot="1">
      <c r="A335" s="430" t="s">
        <v>13</v>
      </c>
      <c r="B335" s="430"/>
      <c r="C335" s="430"/>
      <c r="D335" s="430"/>
      <c r="E335" s="366">
        <f t="shared" ref="E335:T335" si="134">SUM(E334:E334)</f>
        <v>47</v>
      </c>
      <c r="F335" s="40">
        <f t="shared" si="134"/>
        <v>25</v>
      </c>
      <c r="G335" s="41">
        <f t="shared" si="134"/>
        <v>54.347826086956523</v>
      </c>
      <c r="H335" s="40">
        <f t="shared" si="134"/>
        <v>21</v>
      </c>
      <c r="I335" s="41">
        <f t="shared" si="134"/>
        <v>45.652173913043477</v>
      </c>
      <c r="J335" s="40">
        <f t="shared" si="134"/>
        <v>1</v>
      </c>
      <c r="K335" s="42">
        <f t="shared" si="134"/>
        <v>2.1276595744680851</v>
      </c>
      <c r="L335" s="39">
        <f t="shared" si="134"/>
        <v>74</v>
      </c>
      <c r="M335" s="40">
        <f t="shared" si="134"/>
        <v>32</v>
      </c>
      <c r="N335" s="41">
        <f t="shared" si="134"/>
        <v>44.444444444444443</v>
      </c>
      <c r="O335" s="40">
        <f t="shared" si="134"/>
        <v>19</v>
      </c>
      <c r="P335" s="40">
        <f t="shared" si="134"/>
        <v>21</v>
      </c>
      <c r="Q335" s="40">
        <f t="shared" si="134"/>
        <v>40</v>
      </c>
      <c r="R335" s="41">
        <f t="shared" si="134"/>
        <v>55.555555555555557</v>
      </c>
      <c r="S335" s="40">
        <f t="shared" si="134"/>
        <v>2</v>
      </c>
      <c r="T335" s="72">
        <f t="shared" si="134"/>
        <v>2.7027027027027026</v>
      </c>
      <c r="U335" s="202"/>
      <c r="V335" s="160"/>
      <c r="W335" s="43"/>
      <c r="X335" s="43"/>
    </row>
    <row r="336" spans="1:24" s="50" customFormat="1" ht="15.75" thickBot="1">
      <c r="A336" s="431" t="s">
        <v>14</v>
      </c>
      <c r="B336" s="431"/>
      <c r="C336" s="431"/>
      <c r="D336" s="431"/>
      <c r="E336" s="367">
        <f>SUM(E335)</f>
        <v>47</v>
      </c>
      <c r="F336" s="176">
        <f>F335</f>
        <v>25</v>
      </c>
      <c r="G336" s="177">
        <f>IF(F336&gt;0,(F336*100/(E336-J336)),0)</f>
        <v>54.347826086956523</v>
      </c>
      <c r="H336" s="176">
        <f>H335</f>
        <v>21</v>
      </c>
      <c r="I336" s="178">
        <f>IF(H336&gt;0,(H336*100/(E336-J336)),0)</f>
        <v>45.652173913043477</v>
      </c>
      <c r="J336" s="179">
        <f>J335</f>
        <v>1</v>
      </c>
      <c r="K336" s="180">
        <f>IF(J336&gt;0,(J336*100/E336),0)</f>
        <v>2.1276595744680851</v>
      </c>
      <c r="L336" s="175">
        <f>L335</f>
        <v>74</v>
      </c>
      <c r="M336" s="176">
        <f>M335</f>
        <v>32</v>
      </c>
      <c r="N336" s="177">
        <f>IF(M336&gt;0,(M336*100/(L336-S336)),0)</f>
        <v>44.444444444444443</v>
      </c>
      <c r="O336" s="176">
        <f>O335</f>
        <v>19</v>
      </c>
      <c r="P336" s="176">
        <f>P335</f>
        <v>21</v>
      </c>
      <c r="Q336" s="176">
        <f>Q335</f>
        <v>40</v>
      </c>
      <c r="R336" s="178">
        <f>IF(Q336&gt;0,(Q336*100/(L336-S336)),0)</f>
        <v>55.555555555555557</v>
      </c>
      <c r="S336" s="179">
        <f>S335</f>
        <v>2</v>
      </c>
      <c r="T336" s="181">
        <f>IF(S336&gt;0,(S336*100/L336),0)</f>
        <v>2.7027027027027026</v>
      </c>
      <c r="U336" s="312" t="s">
        <v>106</v>
      </c>
      <c r="V336" s="51"/>
    </row>
    <row r="337" spans="1:24">
      <c r="A337" s="183"/>
      <c r="B337" s="184"/>
      <c r="C337" s="184"/>
      <c r="D337" s="140"/>
      <c r="E337" s="184"/>
      <c r="F337" s="184"/>
      <c r="G337" s="185"/>
      <c r="H337" s="184"/>
      <c r="I337" s="185"/>
      <c r="J337" s="184"/>
      <c r="K337" s="185"/>
      <c r="L337" s="186"/>
      <c r="M337" s="184"/>
      <c r="N337" s="185"/>
      <c r="O337" s="184"/>
      <c r="P337" s="186"/>
      <c r="Q337" s="186"/>
      <c r="R337" s="185"/>
      <c r="S337" s="184"/>
      <c r="T337" s="185"/>
      <c r="U337" s="197"/>
      <c r="V337" s="162"/>
    </row>
    <row r="338" spans="1:24">
      <c r="A338" s="198"/>
      <c r="B338" s="19"/>
      <c r="C338" s="19"/>
      <c r="E338" s="19"/>
      <c r="F338" s="19"/>
      <c r="G338" s="253"/>
      <c r="H338" s="19"/>
      <c r="I338" s="253"/>
      <c r="J338" s="19"/>
      <c r="K338" s="253"/>
      <c r="L338" s="254"/>
      <c r="M338" s="19"/>
      <c r="N338" s="253"/>
      <c r="O338" s="19"/>
      <c r="P338" s="254"/>
      <c r="Q338" s="254"/>
      <c r="R338" s="253"/>
      <c r="S338" s="19"/>
      <c r="T338" s="253"/>
      <c r="U338" s="199"/>
      <c r="V338" s="162"/>
    </row>
    <row r="339" spans="1:24" s="1" customFormat="1" ht="18.75">
      <c r="A339" s="432" t="s">
        <v>73</v>
      </c>
      <c r="B339" s="433"/>
      <c r="C339" s="433"/>
      <c r="D339" s="433"/>
      <c r="E339" s="433"/>
      <c r="F339" s="433"/>
      <c r="G339" s="433"/>
      <c r="H339" s="433"/>
      <c r="I339" s="433"/>
      <c r="J339" s="433"/>
      <c r="K339" s="433"/>
      <c r="L339" s="433"/>
      <c r="M339" s="433"/>
      <c r="N339" s="433"/>
      <c r="O339" s="433"/>
      <c r="P339" s="433"/>
      <c r="Q339" s="433"/>
      <c r="R339" s="433"/>
      <c r="S339" s="433"/>
      <c r="T339" s="433"/>
      <c r="U339" s="200"/>
      <c r="V339" s="164"/>
    </row>
    <row r="340" spans="1:24" s="1" customFormat="1" ht="19.5" thickBot="1">
      <c r="A340" s="434" t="s">
        <v>74</v>
      </c>
      <c r="B340" s="435"/>
      <c r="C340" s="435"/>
      <c r="D340" s="435"/>
      <c r="E340" s="435"/>
      <c r="F340" s="435"/>
      <c r="G340" s="435"/>
      <c r="H340" s="435"/>
      <c r="I340" s="435"/>
      <c r="J340" s="435"/>
      <c r="K340" s="435"/>
      <c r="L340" s="435"/>
      <c r="M340" s="435"/>
      <c r="N340" s="435"/>
      <c r="O340" s="435"/>
      <c r="P340" s="435"/>
      <c r="Q340" s="435"/>
      <c r="R340" s="435"/>
      <c r="S340" s="435"/>
      <c r="T340" s="435"/>
      <c r="U340" s="201"/>
      <c r="V340" s="164"/>
    </row>
    <row r="341" spans="1:24" s="437" customFormat="1" ht="15.75" thickBot="1">
      <c r="A341" s="429"/>
      <c r="B341" s="436"/>
      <c r="C341" s="436"/>
      <c r="D341" s="436"/>
      <c r="E341" s="436"/>
      <c r="F341" s="436"/>
      <c r="G341" s="436"/>
      <c r="H341" s="436"/>
      <c r="I341" s="436"/>
      <c r="J341" s="436"/>
      <c r="K341" s="436"/>
      <c r="L341" s="436"/>
      <c r="M341" s="436"/>
      <c r="N341" s="436"/>
      <c r="O341" s="436"/>
      <c r="P341" s="436"/>
      <c r="Q341" s="436"/>
      <c r="R341" s="436"/>
      <c r="S341" s="436"/>
      <c r="T341" s="436"/>
      <c r="U341" s="436"/>
      <c r="V341" s="436"/>
      <c r="W341" s="436"/>
      <c r="X341" s="436"/>
    </row>
    <row r="342" spans="1:24" ht="15.75" thickBot="1">
      <c r="A342" s="427" t="s">
        <v>0</v>
      </c>
      <c r="B342" s="427"/>
      <c r="C342" s="474" t="s">
        <v>25</v>
      </c>
      <c r="D342" s="475"/>
      <c r="E342" s="445" t="s">
        <v>1</v>
      </c>
      <c r="F342" s="446"/>
      <c r="G342" s="446"/>
      <c r="H342" s="446"/>
      <c r="I342" s="446"/>
      <c r="J342" s="446"/>
      <c r="K342" s="447"/>
      <c r="L342" s="445" t="s">
        <v>2</v>
      </c>
      <c r="M342" s="446"/>
      <c r="N342" s="446"/>
      <c r="O342" s="446"/>
      <c r="P342" s="446"/>
      <c r="Q342" s="446"/>
      <c r="R342" s="446"/>
      <c r="S342" s="446"/>
      <c r="T342" s="448"/>
      <c r="U342" s="191" t="s">
        <v>34</v>
      </c>
      <c r="V342" s="162"/>
    </row>
    <row r="343" spans="1:24" ht="15.75" thickBot="1">
      <c r="A343" s="449" t="s">
        <v>3</v>
      </c>
      <c r="B343" s="449" t="s">
        <v>4</v>
      </c>
      <c r="C343" s="476"/>
      <c r="D343" s="477"/>
      <c r="E343" s="450" t="s">
        <v>5</v>
      </c>
      <c r="F343" s="452" t="s">
        <v>6</v>
      </c>
      <c r="G343" s="452"/>
      <c r="H343" s="453" t="s">
        <v>7</v>
      </c>
      <c r="I343" s="453"/>
      <c r="J343" s="454" t="s">
        <v>8</v>
      </c>
      <c r="K343" s="455"/>
      <c r="L343" s="456" t="s">
        <v>5</v>
      </c>
      <c r="M343" s="458" t="s">
        <v>6</v>
      </c>
      <c r="N343" s="459"/>
      <c r="O343" s="453" t="s">
        <v>7</v>
      </c>
      <c r="P343" s="453"/>
      <c r="Q343" s="453"/>
      <c r="R343" s="453"/>
      <c r="S343" s="460" t="s">
        <v>8</v>
      </c>
      <c r="T343" s="461"/>
      <c r="U343" s="95"/>
      <c r="V343" s="162"/>
    </row>
    <row r="344" spans="1:24">
      <c r="A344" s="449"/>
      <c r="B344" s="449"/>
      <c r="C344" s="476"/>
      <c r="D344" s="477"/>
      <c r="E344" s="450"/>
      <c r="F344" s="462" t="s">
        <v>9</v>
      </c>
      <c r="G344" s="464" t="s">
        <v>10</v>
      </c>
      <c r="H344" s="462" t="s">
        <v>9</v>
      </c>
      <c r="I344" s="466" t="s">
        <v>10</v>
      </c>
      <c r="J344" s="468" t="s">
        <v>5</v>
      </c>
      <c r="K344" s="470" t="s">
        <v>10</v>
      </c>
      <c r="L344" s="456"/>
      <c r="M344" s="462" t="s">
        <v>9</v>
      </c>
      <c r="N344" s="464" t="s">
        <v>10</v>
      </c>
      <c r="O344" s="427" t="s">
        <v>9</v>
      </c>
      <c r="P344" s="427"/>
      <c r="Q344" s="427"/>
      <c r="R344" s="466" t="s">
        <v>10</v>
      </c>
      <c r="S344" s="468" t="s">
        <v>5</v>
      </c>
      <c r="T344" s="472" t="s">
        <v>10</v>
      </c>
      <c r="U344" s="84"/>
      <c r="V344" s="162"/>
    </row>
    <row r="345" spans="1:24" ht="15.75" thickBot="1">
      <c r="A345" s="449"/>
      <c r="B345" s="449"/>
      <c r="C345" s="478"/>
      <c r="D345" s="479"/>
      <c r="E345" s="451"/>
      <c r="F345" s="463"/>
      <c r="G345" s="465"/>
      <c r="H345" s="463"/>
      <c r="I345" s="467"/>
      <c r="J345" s="469"/>
      <c r="K345" s="471"/>
      <c r="L345" s="457"/>
      <c r="M345" s="463"/>
      <c r="N345" s="465"/>
      <c r="O345" s="4" t="s">
        <v>11</v>
      </c>
      <c r="P345" s="5" t="s">
        <v>12</v>
      </c>
      <c r="Q345" s="5" t="s">
        <v>13</v>
      </c>
      <c r="R345" s="467"/>
      <c r="S345" s="469"/>
      <c r="T345" s="473"/>
      <c r="U345" s="84"/>
      <c r="V345" s="162"/>
    </row>
    <row r="346" spans="1:24" ht="15.75" thickBot="1">
      <c r="A346" s="427"/>
      <c r="B346" s="427"/>
      <c r="C346" s="427"/>
      <c r="D346" s="427"/>
      <c r="E346" s="428"/>
      <c r="F346" s="428"/>
      <c r="G346" s="428"/>
      <c r="H346" s="428"/>
      <c r="I346" s="428"/>
      <c r="J346" s="428"/>
      <c r="K346" s="428"/>
      <c r="L346" s="428"/>
      <c r="M346" s="428"/>
      <c r="N346" s="428"/>
      <c r="O346" s="428"/>
      <c r="P346" s="428"/>
      <c r="Q346" s="428"/>
      <c r="R346" s="428"/>
      <c r="S346" s="428"/>
      <c r="T346" s="429"/>
      <c r="U346" s="140"/>
      <c r="V346" s="162"/>
    </row>
    <row r="347" spans="1:24" s="12" customFormat="1" ht="14.25" customHeight="1">
      <c r="A347" s="57">
        <v>42917</v>
      </c>
      <c r="B347" s="57">
        <v>43100</v>
      </c>
      <c r="C347" s="348"/>
      <c r="D347" s="377" t="s">
        <v>17</v>
      </c>
      <c r="E347" s="361">
        <v>1</v>
      </c>
      <c r="F347" s="8">
        <v>1</v>
      </c>
      <c r="G347" s="33">
        <f>IF(F347&gt;0,(F347*100/(E347-J347)),0)</f>
        <v>100</v>
      </c>
      <c r="H347" s="8">
        <v>0</v>
      </c>
      <c r="I347" s="34">
        <f>IF(H347&gt;0,(H347*100/(E347-J347)),0)</f>
        <v>0</v>
      </c>
      <c r="J347" s="52">
        <v>0</v>
      </c>
      <c r="K347" s="35">
        <f>IF(J347&gt;0,(J347*100/(E347)),0)</f>
        <v>0</v>
      </c>
      <c r="L347" s="7">
        <v>3</v>
      </c>
      <c r="M347" s="8">
        <v>0</v>
      </c>
      <c r="N347" s="33">
        <f>IF(M347&gt;0,(M347*100/(L347-S347)),0)</f>
        <v>0</v>
      </c>
      <c r="O347" s="8">
        <v>3</v>
      </c>
      <c r="P347" s="8">
        <v>0</v>
      </c>
      <c r="Q347" s="8">
        <v>3</v>
      </c>
      <c r="R347" s="34">
        <f>IF(Q347&gt;0,(Q347*100/(L347-S347)),0)</f>
        <v>100</v>
      </c>
      <c r="S347" s="58">
        <v>0</v>
      </c>
      <c r="T347" s="87">
        <f>IF(S347&gt;0,(S347*100/(L347)),0)</f>
        <v>0</v>
      </c>
      <c r="U347" s="126"/>
      <c r="V347" s="165"/>
    </row>
    <row r="348" spans="1:24" s="12" customFormat="1" ht="14.25" customHeight="1">
      <c r="A348" s="6"/>
      <c r="B348" s="6"/>
      <c r="C348" s="348"/>
      <c r="D348" s="377" t="s">
        <v>18</v>
      </c>
      <c r="E348" s="365">
        <v>2</v>
      </c>
      <c r="F348" s="14">
        <v>2</v>
      </c>
      <c r="G348" s="36">
        <f t="shared" ref="G348:G352" si="135">IF(F348&gt;0,(F348*100/(E348-J348)),0)</f>
        <v>100</v>
      </c>
      <c r="H348" s="14">
        <v>0</v>
      </c>
      <c r="I348" s="37">
        <f t="shared" ref="I348:I352" si="136">IF(H348&gt;0,(H348*100/(E348-J348)),0)</f>
        <v>0</v>
      </c>
      <c r="J348" s="53">
        <v>0</v>
      </c>
      <c r="K348" s="38">
        <f t="shared" ref="K348:K352" si="137">IF(J348&gt;0,(J348*100/(E348)),0)</f>
        <v>0</v>
      </c>
      <c r="L348" s="13">
        <v>20</v>
      </c>
      <c r="M348" s="14">
        <v>6</v>
      </c>
      <c r="N348" s="36">
        <f t="shared" ref="N348:N352" si="138">IF(M348&gt;0,(M348*100/(L348-S348)),0)</f>
        <v>31.578947368421051</v>
      </c>
      <c r="O348" s="14">
        <v>10</v>
      </c>
      <c r="P348" s="14">
        <v>3</v>
      </c>
      <c r="Q348" s="14">
        <v>13</v>
      </c>
      <c r="R348" s="37">
        <f t="shared" ref="R348:R352" si="139">IF(Q348&gt;0,(Q348*100/(L348-S348)),0)</f>
        <v>68.421052631578945</v>
      </c>
      <c r="S348" s="56">
        <v>1</v>
      </c>
      <c r="T348" s="71">
        <f t="shared" ref="T348:T352" si="140">IF(S348&gt;0,(S348*100/(L348)),0)</f>
        <v>5</v>
      </c>
      <c r="U348" s="126"/>
      <c r="V348" s="165"/>
    </row>
    <row r="349" spans="1:24" s="12" customFormat="1" ht="14.25" customHeight="1">
      <c r="A349" s="6"/>
      <c r="B349" s="6"/>
      <c r="C349" s="348"/>
      <c r="D349" s="377" t="s">
        <v>19</v>
      </c>
      <c r="E349" s="365">
        <v>2</v>
      </c>
      <c r="F349" s="14">
        <v>2</v>
      </c>
      <c r="G349" s="36">
        <f t="shared" si="135"/>
        <v>100</v>
      </c>
      <c r="H349" s="14">
        <v>0</v>
      </c>
      <c r="I349" s="37">
        <f t="shared" si="136"/>
        <v>0</v>
      </c>
      <c r="J349" s="53">
        <v>0</v>
      </c>
      <c r="K349" s="38">
        <f t="shared" si="137"/>
        <v>0</v>
      </c>
      <c r="L349" s="13">
        <v>146</v>
      </c>
      <c r="M349" s="14">
        <v>70</v>
      </c>
      <c r="N349" s="36">
        <f t="shared" si="138"/>
        <v>48.611111111111114</v>
      </c>
      <c r="O349" s="14">
        <v>63</v>
      </c>
      <c r="P349" s="14">
        <v>11</v>
      </c>
      <c r="Q349" s="14">
        <v>74</v>
      </c>
      <c r="R349" s="37">
        <f t="shared" si="139"/>
        <v>51.388888888888886</v>
      </c>
      <c r="S349" s="56">
        <v>2</v>
      </c>
      <c r="T349" s="71">
        <f t="shared" si="140"/>
        <v>1.3698630136986301</v>
      </c>
      <c r="U349" s="126"/>
      <c r="V349" s="165"/>
    </row>
    <row r="350" spans="1:24">
      <c r="A350" s="18"/>
      <c r="B350" s="18"/>
      <c r="C350" s="349"/>
      <c r="D350" s="377" t="s">
        <v>15</v>
      </c>
      <c r="E350" s="365">
        <v>33</v>
      </c>
      <c r="F350" s="14">
        <v>23</v>
      </c>
      <c r="G350" s="36">
        <f t="shared" si="135"/>
        <v>69.696969696969703</v>
      </c>
      <c r="H350" s="14">
        <v>10</v>
      </c>
      <c r="I350" s="37">
        <f t="shared" si="136"/>
        <v>30.303030303030305</v>
      </c>
      <c r="J350" s="53">
        <v>0</v>
      </c>
      <c r="K350" s="38">
        <f t="shared" si="137"/>
        <v>0</v>
      </c>
      <c r="L350" s="13">
        <v>61</v>
      </c>
      <c r="M350" s="14">
        <v>25</v>
      </c>
      <c r="N350" s="36">
        <f t="shared" si="138"/>
        <v>44.642857142857146</v>
      </c>
      <c r="O350" s="14">
        <v>30</v>
      </c>
      <c r="P350" s="14">
        <v>1</v>
      </c>
      <c r="Q350" s="14">
        <v>31</v>
      </c>
      <c r="R350" s="37">
        <f t="shared" si="139"/>
        <v>55.357142857142854</v>
      </c>
      <c r="S350" s="56">
        <v>5</v>
      </c>
      <c r="T350" s="71">
        <f t="shared" si="140"/>
        <v>8.1967213114754092</v>
      </c>
      <c r="U350" s="127"/>
      <c r="V350" s="163"/>
      <c r="W350" s="19"/>
      <c r="X350" s="19"/>
    </row>
    <row r="351" spans="1:24">
      <c r="A351" s="18"/>
      <c r="B351" s="18"/>
      <c r="C351" s="349"/>
      <c r="D351" s="377" t="s">
        <v>20</v>
      </c>
      <c r="E351" s="365">
        <v>14</v>
      </c>
      <c r="F351" s="14">
        <v>3</v>
      </c>
      <c r="G351" s="36">
        <f t="shared" si="135"/>
        <v>21.428571428571427</v>
      </c>
      <c r="H351" s="14">
        <v>11</v>
      </c>
      <c r="I351" s="37">
        <f t="shared" si="136"/>
        <v>78.571428571428569</v>
      </c>
      <c r="J351" s="53">
        <v>0</v>
      </c>
      <c r="K351" s="38">
        <f t="shared" si="137"/>
        <v>0</v>
      </c>
      <c r="L351" s="13">
        <v>6</v>
      </c>
      <c r="M351" s="14">
        <v>2</v>
      </c>
      <c r="N351" s="36">
        <f t="shared" si="138"/>
        <v>40</v>
      </c>
      <c r="O351" s="14">
        <v>2</v>
      </c>
      <c r="P351" s="14">
        <v>1</v>
      </c>
      <c r="Q351" s="14">
        <v>3</v>
      </c>
      <c r="R351" s="37">
        <f t="shared" si="139"/>
        <v>60</v>
      </c>
      <c r="S351" s="56">
        <v>1</v>
      </c>
      <c r="T351" s="71">
        <f t="shared" si="140"/>
        <v>16.666666666666668</v>
      </c>
      <c r="U351" s="127"/>
      <c r="V351" s="163"/>
      <c r="W351" s="19"/>
      <c r="X351" s="19"/>
    </row>
    <row r="352" spans="1:24">
      <c r="A352" s="18"/>
      <c r="B352" s="18"/>
      <c r="C352" s="349"/>
      <c r="D352" s="377" t="s">
        <v>15</v>
      </c>
      <c r="E352" s="365">
        <v>163</v>
      </c>
      <c r="F352" s="14">
        <v>95</v>
      </c>
      <c r="G352" s="36">
        <f t="shared" si="135"/>
        <v>60.509554140127392</v>
      </c>
      <c r="H352" s="14">
        <v>62</v>
      </c>
      <c r="I352" s="37">
        <f t="shared" si="136"/>
        <v>39.490445859872608</v>
      </c>
      <c r="J352" s="53">
        <v>6</v>
      </c>
      <c r="K352" s="38">
        <f t="shared" si="137"/>
        <v>3.6809815950920246</v>
      </c>
      <c r="L352" s="13">
        <v>217</v>
      </c>
      <c r="M352" s="14">
        <v>95</v>
      </c>
      <c r="N352" s="36">
        <f t="shared" si="138"/>
        <v>46.116504854368934</v>
      </c>
      <c r="O352" s="14">
        <v>52</v>
      </c>
      <c r="P352" s="14">
        <v>59</v>
      </c>
      <c r="Q352" s="14">
        <v>111</v>
      </c>
      <c r="R352" s="37">
        <f t="shared" si="139"/>
        <v>53.883495145631066</v>
      </c>
      <c r="S352" s="56">
        <v>11</v>
      </c>
      <c r="T352" s="71">
        <f t="shared" si="140"/>
        <v>5.0691244239631335</v>
      </c>
      <c r="U352" s="127"/>
      <c r="V352" s="163"/>
      <c r="W352" s="19"/>
      <c r="X352" s="19"/>
    </row>
    <row r="353" spans="1:24" s="44" customFormat="1" ht="15.75" thickBot="1">
      <c r="A353" s="430" t="s">
        <v>13</v>
      </c>
      <c r="B353" s="430"/>
      <c r="C353" s="430"/>
      <c r="D353" s="430"/>
      <c r="E353" s="366">
        <f t="shared" ref="E353:T353" si="141">SUM(E347:E352)</f>
        <v>215</v>
      </c>
      <c r="F353" s="40">
        <f t="shared" si="141"/>
        <v>126</v>
      </c>
      <c r="G353" s="41">
        <f t="shared" si="141"/>
        <v>451.6350952656685</v>
      </c>
      <c r="H353" s="40">
        <f t="shared" si="141"/>
        <v>83</v>
      </c>
      <c r="I353" s="41">
        <f t="shared" si="141"/>
        <v>148.36490473433147</v>
      </c>
      <c r="J353" s="40">
        <f t="shared" si="141"/>
        <v>6</v>
      </c>
      <c r="K353" s="42">
        <f t="shared" si="141"/>
        <v>3.6809815950920246</v>
      </c>
      <c r="L353" s="39">
        <f t="shared" si="141"/>
        <v>453</v>
      </c>
      <c r="M353" s="40">
        <f t="shared" si="141"/>
        <v>198</v>
      </c>
      <c r="N353" s="41">
        <f t="shared" si="141"/>
        <v>210.94942047675826</v>
      </c>
      <c r="O353" s="40">
        <f t="shared" si="141"/>
        <v>160</v>
      </c>
      <c r="P353" s="40">
        <f t="shared" si="141"/>
        <v>75</v>
      </c>
      <c r="Q353" s="40">
        <f t="shared" si="141"/>
        <v>235</v>
      </c>
      <c r="R353" s="41">
        <f t="shared" si="141"/>
        <v>389.05057952324177</v>
      </c>
      <c r="S353" s="40">
        <f t="shared" si="141"/>
        <v>20</v>
      </c>
      <c r="T353" s="72">
        <f t="shared" si="141"/>
        <v>36.302375415803837</v>
      </c>
      <c r="U353" s="207"/>
      <c r="V353" s="160"/>
      <c r="W353" s="43"/>
      <c r="X353" s="43"/>
    </row>
    <row r="354" spans="1:24" s="50" customFormat="1" ht="15.75" thickBot="1">
      <c r="A354" s="431" t="s">
        <v>14</v>
      </c>
      <c r="B354" s="431"/>
      <c r="C354" s="431"/>
      <c r="D354" s="431"/>
      <c r="E354" s="367">
        <f>SUM(E353)</f>
        <v>215</v>
      </c>
      <c r="F354" s="176">
        <f>F353</f>
        <v>126</v>
      </c>
      <c r="G354" s="177">
        <f>IF(F354&gt;0,(F354*100/(E354-J354)),0)</f>
        <v>60.28708133971292</v>
      </c>
      <c r="H354" s="176">
        <f>H353</f>
        <v>83</v>
      </c>
      <c r="I354" s="178">
        <f>IF(H354&gt;0,(H354*100/(E354-J354)),0)</f>
        <v>39.71291866028708</v>
      </c>
      <c r="J354" s="179">
        <f>J353</f>
        <v>6</v>
      </c>
      <c r="K354" s="180">
        <f>IF(J354&gt;0,(J354*100/E354),0)</f>
        <v>2.7906976744186047</v>
      </c>
      <c r="L354" s="175">
        <f>L353</f>
        <v>453</v>
      </c>
      <c r="M354" s="176">
        <f>M353</f>
        <v>198</v>
      </c>
      <c r="N354" s="177">
        <f>IF(M354&gt;0,(M354*100/(L354-S354)),0)</f>
        <v>45.727482678983833</v>
      </c>
      <c r="O354" s="176">
        <f>O353</f>
        <v>160</v>
      </c>
      <c r="P354" s="176">
        <f>P353</f>
        <v>75</v>
      </c>
      <c r="Q354" s="176">
        <f>Q353</f>
        <v>235</v>
      </c>
      <c r="R354" s="178">
        <f>IF(Q354&gt;0,(Q354*100/(L354-S354)),0)</f>
        <v>54.272517321016167</v>
      </c>
      <c r="S354" s="179">
        <f>S353</f>
        <v>20</v>
      </c>
      <c r="T354" s="181">
        <f>IF(S354&gt;0,(S354*100/L354),0)</f>
        <v>4.4150110375275942</v>
      </c>
      <c r="U354" s="203" t="s">
        <v>106</v>
      </c>
      <c r="V354" s="161"/>
    </row>
    <row r="355" spans="1:24" ht="15.75" thickBot="1">
      <c r="A355" s="250"/>
      <c r="B355" s="308"/>
      <c r="C355" s="308"/>
      <c r="D355" s="153"/>
      <c r="E355" s="308"/>
      <c r="F355" s="308"/>
      <c r="G355" s="309"/>
      <c r="H355" s="308"/>
      <c r="I355" s="309"/>
      <c r="J355" s="308"/>
      <c r="K355" s="309"/>
      <c r="L355" s="310"/>
      <c r="M355" s="308"/>
      <c r="N355" s="309"/>
      <c r="O355" s="308"/>
      <c r="P355" s="310"/>
      <c r="Q355" s="310"/>
      <c r="R355" s="309"/>
      <c r="S355" s="308"/>
      <c r="T355" s="314"/>
      <c r="U355" s="153"/>
      <c r="V355" s="162"/>
    </row>
    <row r="356" spans="1:24" s="437" customFormat="1" ht="15.75" thickBot="1">
      <c r="A356" s="429"/>
      <c r="B356" s="436"/>
      <c r="C356" s="436"/>
      <c r="D356" s="436"/>
      <c r="E356" s="436"/>
      <c r="F356" s="436"/>
      <c r="G356" s="436"/>
      <c r="H356" s="436"/>
      <c r="I356" s="436"/>
      <c r="J356" s="436"/>
      <c r="K356" s="436"/>
      <c r="L356" s="436"/>
      <c r="M356" s="436"/>
      <c r="N356" s="436"/>
      <c r="O356" s="436"/>
      <c r="P356" s="436"/>
      <c r="Q356" s="436"/>
      <c r="R356" s="436"/>
      <c r="S356" s="436"/>
      <c r="T356" s="436"/>
      <c r="U356" s="436"/>
      <c r="V356" s="436"/>
      <c r="W356" s="436"/>
      <c r="X356" s="436"/>
    </row>
    <row r="357" spans="1:24" s="1" customFormat="1" ht="18.75">
      <c r="A357" s="522" t="s">
        <v>75</v>
      </c>
      <c r="B357" s="523"/>
      <c r="C357" s="523"/>
      <c r="D357" s="523"/>
      <c r="E357" s="523"/>
      <c r="F357" s="523"/>
      <c r="G357" s="523"/>
      <c r="H357" s="523"/>
      <c r="I357" s="523"/>
      <c r="J357" s="523"/>
      <c r="K357" s="523"/>
      <c r="L357" s="523"/>
      <c r="M357" s="523"/>
      <c r="N357" s="523"/>
      <c r="O357" s="523"/>
      <c r="P357" s="523"/>
      <c r="Q357" s="523"/>
      <c r="R357" s="523"/>
      <c r="S357" s="523"/>
      <c r="T357" s="523"/>
      <c r="U357" s="270"/>
      <c r="V357" s="164"/>
    </row>
    <row r="358" spans="1:24" s="1" customFormat="1" ht="19.5" thickBot="1">
      <c r="A358" s="434" t="s">
        <v>76</v>
      </c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  <c r="L358" s="435"/>
      <c r="M358" s="435"/>
      <c r="N358" s="435"/>
      <c r="O358" s="435"/>
      <c r="P358" s="435"/>
      <c r="Q358" s="435"/>
      <c r="R358" s="435"/>
      <c r="S358" s="435"/>
      <c r="T358" s="435"/>
      <c r="U358" s="201"/>
      <c r="V358" s="164"/>
    </row>
    <row r="359" spans="1:24" s="437" customFormat="1" ht="15.75" thickBot="1">
      <c r="A359" s="429"/>
      <c r="B359" s="436"/>
      <c r="C359" s="436"/>
      <c r="D359" s="436"/>
      <c r="E359" s="436"/>
      <c r="F359" s="436"/>
      <c r="G359" s="436"/>
      <c r="H359" s="436"/>
      <c r="I359" s="436"/>
      <c r="J359" s="436"/>
      <c r="K359" s="436"/>
      <c r="L359" s="436"/>
      <c r="M359" s="436"/>
      <c r="N359" s="436"/>
      <c r="O359" s="436"/>
      <c r="P359" s="436"/>
      <c r="Q359" s="436"/>
      <c r="R359" s="436"/>
      <c r="S359" s="436"/>
      <c r="T359" s="436"/>
      <c r="U359" s="436"/>
      <c r="V359" s="436"/>
      <c r="W359" s="436"/>
      <c r="X359" s="436"/>
    </row>
    <row r="360" spans="1:24">
      <c r="A360" s="427" t="s">
        <v>0</v>
      </c>
      <c r="B360" s="427"/>
      <c r="C360" s="474" t="s">
        <v>25</v>
      </c>
      <c r="D360" s="475"/>
      <c r="E360" s="445" t="s">
        <v>1</v>
      </c>
      <c r="F360" s="446"/>
      <c r="G360" s="446"/>
      <c r="H360" s="446"/>
      <c r="I360" s="446"/>
      <c r="J360" s="446"/>
      <c r="K360" s="447"/>
      <c r="L360" s="445" t="s">
        <v>2</v>
      </c>
      <c r="M360" s="446"/>
      <c r="N360" s="446"/>
      <c r="O360" s="446"/>
      <c r="P360" s="446"/>
      <c r="Q360" s="446"/>
      <c r="R360" s="446"/>
      <c r="S360" s="446"/>
      <c r="T360" s="448"/>
      <c r="U360" s="94" t="s">
        <v>34</v>
      </c>
      <c r="V360" s="162"/>
    </row>
    <row r="361" spans="1:24" ht="15.75" thickBot="1">
      <c r="A361" s="449" t="s">
        <v>3</v>
      </c>
      <c r="B361" s="449" t="s">
        <v>4</v>
      </c>
      <c r="C361" s="476"/>
      <c r="D361" s="477"/>
      <c r="E361" s="450" t="s">
        <v>5</v>
      </c>
      <c r="F361" s="452" t="s">
        <v>6</v>
      </c>
      <c r="G361" s="452"/>
      <c r="H361" s="453" t="s">
        <v>7</v>
      </c>
      <c r="I361" s="453"/>
      <c r="J361" s="454" t="s">
        <v>8</v>
      </c>
      <c r="K361" s="455"/>
      <c r="L361" s="456" t="s">
        <v>5</v>
      </c>
      <c r="M361" s="458" t="s">
        <v>6</v>
      </c>
      <c r="N361" s="459"/>
      <c r="O361" s="453" t="s">
        <v>7</v>
      </c>
      <c r="P361" s="453"/>
      <c r="Q361" s="453"/>
      <c r="R361" s="453"/>
      <c r="S361" s="460" t="s">
        <v>8</v>
      </c>
      <c r="T361" s="461"/>
      <c r="U361" s="116"/>
      <c r="V361" s="162"/>
    </row>
    <row r="362" spans="1:24">
      <c r="A362" s="449"/>
      <c r="B362" s="449"/>
      <c r="C362" s="476"/>
      <c r="D362" s="477"/>
      <c r="E362" s="450"/>
      <c r="F362" s="462" t="s">
        <v>9</v>
      </c>
      <c r="G362" s="464" t="s">
        <v>10</v>
      </c>
      <c r="H362" s="462" t="s">
        <v>9</v>
      </c>
      <c r="I362" s="466" t="s">
        <v>10</v>
      </c>
      <c r="J362" s="468" t="s">
        <v>5</v>
      </c>
      <c r="K362" s="470" t="s">
        <v>10</v>
      </c>
      <c r="L362" s="456"/>
      <c r="M362" s="462" t="s">
        <v>9</v>
      </c>
      <c r="N362" s="464" t="s">
        <v>10</v>
      </c>
      <c r="O362" s="427" t="s">
        <v>9</v>
      </c>
      <c r="P362" s="427"/>
      <c r="Q362" s="427"/>
      <c r="R362" s="466" t="s">
        <v>10</v>
      </c>
      <c r="S362" s="468" t="s">
        <v>5</v>
      </c>
      <c r="T362" s="472" t="s">
        <v>10</v>
      </c>
      <c r="U362" s="84"/>
      <c r="V362" s="162"/>
    </row>
    <row r="363" spans="1:24" ht="15.75" thickBot="1">
      <c r="A363" s="449"/>
      <c r="B363" s="449"/>
      <c r="C363" s="478"/>
      <c r="D363" s="479"/>
      <c r="E363" s="451"/>
      <c r="F363" s="463"/>
      <c r="G363" s="465"/>
      <c r="H363" s="463"/>
      <c r="I363" s="467"/>
      <c r="J363" s="469"/>
      <c r="K363" s="471"/>
      <c r="L363" s="457"/>
      <c r="M363" s="463"/>
      <c r="N363" s="465"/>
      <c r="O363" s="4" t="s">
        <v>11</v>
      </c>
      <c r="P363" s="5" t="s">
        <v>12</v>
      </c>
      <c r="Q363" s="5" t="s">
        <v>13</v>
      </c>
      <c r="R363" s="467"/>
      <c r="S363" s="469"/>
      <c r="T363" s="473"/>
      <c r="U363" s="89"/>
      <c r="V363" s="162"/>
    </row>
    <row r="364" spans="1:24" ht="15.75" thickBot="1">
      <c r="A364" s="427"/>
      <c r="B364" s="427"/>
      <c r="C364" s="427"/>
      <c r="D364" s="427"/>
      <c r="E364" s="428"/>
      <c r="F364" s="428"/>
      <c r="G364" s="428"/>
      <c r="H364" s="428"/>
      <c r="I364" s="428"/>
      <c r="J364" s="428"/>
      <c r="K364" s="428"/>
      <c r="L364" s="428"/>
      <c r="M364" s="428"/>
      <c r="N364" s="428"/>
      <c r="O364" s="428"/>
      <c r="P364" s="428"/>
      <c r="Q364" s="428"/>
      <c r="R364" s="428"/>
      <c r="S364" s="428"/>
      <c r="T364" s="429"/>
      <c r="U364" s="153"/>
      <c r="V364" s="162"/>
    </row>
    <row r="365" spans="1:24" ht="15.75" thickBot="1">
      <c r="A365" s="57">
        <v>42917</v>
      </c>
      <c r="B365" s="57">
        <v>43100</v>
      </c>
      <c r="C365" s="352"/>
      <c r="D365" s="377" t="s">
        <v>15</v>
      </c>
      <c r="E365" s="365">
        <v>180</v>
      </c>
      <c r="F365" s="14">
        <v>132</v>
      </c>
      <c r="G365" s="36">
        <f t="shared" ref="G365:G366" si="142">IF(F365&gt;0,(F365*100/(E365-J365)),0)</f>
        <v>75</v>
      </c>
      <c r="H365" s="14">
        <v>44</v>
      </c>
      <c r="I365" s="37">
        <f t="shared" ref="I365:I366" si="143">IF(H365&gt;0,(H365*100/(E365-J365)),0)</f>
        <v>25</v>
      </c>
      <c r="J365" s="53">
        <v>4</v>
      </c>
      <c r="K365" s="38">
        <f t="shared" ref="K365:K366" si="144">IF(J365&gt;0,(J365*100/(E365)),0)</f>
        <v>2.2222222222222223</v>
      </c>
      <c r="L365" s="13">
        <v>337</v>
      </c>
      <c r="M365" s="14">
        <v>133</v>
      </c>
      <c r="N365" s="36">
        <f t="shared" ref="N365:N366" si="145">IF(M365&gt;0,(M365*100/(L365-S365)),0)</f>
        <v>40.672782874617738</v>
      </c>
      <c r="O365" s="14">
        <v>103</v>
      </c>
      <c r="P365" s="14">
        <v>91</v>
      </c>
      <c r="Q365" s="14">
        <v>194</v>
      </c>
      <c r="R365" s="37">
        <f t="shared" ref="R365:R366" si="146">IF(Q365&gt;0,(Q365*100/(L365-S365)),0)</f>
        <v>59.327217125382262</v>
      </c>
      <c r="S365" s="56">
        <v>10</v>
      </c>
      <c r="T365" s="71">
        <f t="shared" ref="T365:T366" si="147">IF(S365&gt;0,(S365*100/(L365)),0)</f>
        <v>2.9673590504451037</v>
      </c>
      <c r="U365" s="84"/>
      <c r="V365" s="163"/>
      <c r="W365" s="19"/>
      <c r="X365" s="19"/>
    </row>
    <row r="366" spans="1:24" s="44" customFormat="1" ht="15.75" thickBot="1">
      <c r="A366" s="68"/>
      <c r="B366" s="68"/>
      <c r="C366" s="352"/>
      <c r="D366" s="377" t="s">
        <v>21</v>
      </c>
      <c r="E366" s="365">
        <v>0</v>
      </c>
      <c r="F366" s="14">
        <v>0</v>
      </c>
      <c r="G366" s="36">
        <f t="shared" si="142"/>
        <v>0</v>
      </c>
      <c r="H366" s="14">
        <v>0</v>
      </c>
      <c r="I366" s="37">
        <f t="shared" si="143"/>
        <v>0</v>
      </c>
      <c r="J366" s="53">
        <v>0</v>
      </c>
      <c r="K366" s="38">
        <f t="shared" si="144"/>
        <v>0</v>
      </c>
      <c r="L366" s="13">
        <v>8</v>
      </c>
      <c r="M366" s="14">
        <v>5</v>
      </c>
      <c r="N366" s="36">
        <f t="shared" si="145"/>
        <v>62.5</v>
      </c>
      <c r="O366" s="14">
        <v>1</v>
      </c>
      <c r="P366" s="14">
        <v>2</v>
      </c>
      <c r="Q366" s="14">
        <v>3</v>
      </c>
      <c r="R366" s="37">
        <f t="shared" si="146"/>
        <v>37.5</v>
      </c>
      <c r="S366" s="56">
        <v>0</v>
      </c>
      <c r="T366" s="71">
        <f t="shared" si="147"/>
        <v>0</v>
      </c>
      <c r="U366" s="224"/>
      <c r="V366" s="160"/>
      <c r="W366" s="43"/>
      <c r="X366" s="43"/>
    </row>
    <row r="367" spans="1:24" s="50" customFormat="1" ht="15.75" thickBot="1">
      <c r="A367" s="430" t="s">
        <v>13</v>
      </c>
      <c r="B367" s="430"/>
      <c r="C367" s="430"/>
      <c r="D367" s="430"/>
      <c r="E367" s="366">
        <f t="shared" ref="E367:T367" si="148">SUM(E365:E366)</f>
        <v>180</v>
      </c>
      <c r="F367" s="40">
        <f t="shared" si="148"/>
        <v>132</v>
      </c>
      <c r="G367" s="41">
        <f t="shared" si="148"/>
        <v>75</v>
      </c>
      <c r="H367" s="40">
        <f t="shared" si="148"/>
        <v>44</v>
      </c>
      <c r="I367" s="41">
        <f t="shared" si="148"/>
        <v>25</v>
      </c>
      <c r="J367" s="40">
        <f t="shared" si="148"/>
        <v>4</v>
      </c>
      <c r="K367" s="42">
        <f t="shared" si="148"/>
        <v>2.2222222222222223</v>
      </c>
      <c r="L367" s="39">
        <f t="shared" si="148"/>
        <v>345</v>
      </c>
      <c r="M367" s="40">
        <f t="shared" si="148"/>
        <v>138</v>
      </c>
      <c r="N367" s="41">
        <f t="shared" si="148"/>
        <v>103.17278287461774</v>
      </c>
      <c r="O367" s="40">
        <f t="shared" si="148"/>
        <v>104</v>
      </c>
      <c r="P367" s="40">
        <f t="shared" si="148"/>
        <v>93</v>
      </c>
      <c r="Q367" s="40">
        <f t="shared" si="148"/>
        <v>197</v>
      </c>
      <c r="R367" s="41">
        <f t="shared" si="148"/>
        <v>96.827217125382262</v>
      </c>
      <c r="S367" s="40">
        <f t="shared" si="148"/>
        <v>10</v>
      </c>
      <c r="T367" s="72">
        <f t="shared" si="148"/>
        <v>2.9673590504451037</v>
      </c>
      <c r="U367" s="210"/>
      <c r="V367" s="161"/>
    </row>
    <row r="368" spans="1:24" ht="15.75" thickBot="1">
      <c r="A368" s="431" t="s">
        <v>14</v>
      </c>
      <c r="B368" s="431"/>
      <c r="C368" s="431"/>
      <c r="D368" s="431"/>
      <c r="E368" s="367">
        <f>SUM(E367)</f>
        <v>180</v>
      </c>
      <c r="F368" s="176">
        <f>F367</f>
        <v>132</v>
      </c>
      <c r="G368" s="177">
        <f>IF(F368&gt;0,(F368*100/(E368-J368)),0)</f>
        <v>75</v>
      </c>
      <c r="H368" s="176">
        <f>H367</f>
        <v>44</v>
      </c>
      <c r="I368" s="178">
        <f>IF(H368&gt;0,(H368*100/(E368-J368)),0)</f>
        <v>25</v>
      </c>
      <c r="J368" s="179">
        <f>J367</f>
        <v>4</v>
      </c>
      <c r="K368" s="180">
        <f>IF(J368&gt;0,(J368*100/E368),0)</f>
        <v>2.2222222222222223</v>
      </c>
      <c r="L368" s="175">
        <f>L367</f>
        <v>345</v>
      </c>
      <c r="M368" s="176">
        <f>M367</f>
        <v>138</v>
      </c>
      <c r="N368" s="177">
        <f>IF(M368&gt;0,(M368*100/(L368-S368)),0)</f>
        <v>41.194029850746269</v>
      </c>
      <c r="O368" s="176">
        <f>O367</f>
        <v>104</v>
      </c>
      <c r="P368" s="176">
        <f>P367</f>
        <v>93</v>
      </c>
      <c r="Q368" s="176">
        <f>Q367</f>
        <v>197</v>
      </c>
      <c r="R368" s="178">
        <f>IF(Q368&gt;0,(Q368*100/(L368-S368)),0)</f>
        <v>58.805970149253731</v>
      </c>
      <c r="S368" s="179">
        <f>S367</f>
        <v>10</v>
      </c>
      <c r="T368" s="181">
        <f>IF(S368&gt;0,(S368*100/L368),0)</f>
        <v>2.8985507246376812</v>
      </c>
      <c r="U368" s="312" t="s">
        <v>106</v>
      </c>
      <c r="V368" s="162"/>
    </row>
    <row r="369" spans="1:24" ht="15.75" thickBot="1">
      <c r="A369" s="250"/>
      <c r="B369" s="308"/>
      <c r="C369" s="308"/>
      <c r="D369" s="153"/>
      <c r="E369" s="308"/>
      <c r="F369" s="308"/>
      <c r="G369" s="309"/>
      <c r="H369" s="308"/>
      <c r="I369" s="309"/>
      <c r="J369" s="308"/>
      <c r="K369" s="309"/>
      <c r="L369" s="310"/>
      <c r="M369" s="308"/>
      <c r="N369" s="309"/>
      <c r="O369" s="308"/>
      <c r="P369" s="310"/>
      <c r="Q369" s="310"/>
      <c r="R369" s="309"/>
      <c r="S369" s="308"/>
      <c r="T369" s="309"/>
      <c r="U369" s="311"/>
      <c r="V369" s="162"/>
    </row>
    <row r="370" spans="1:24" s="1" customFormat="1" ht="18.75">
      <c r="A370" s="432" t="s">
        <v>77</v>
      </c>
      <c r="B370" s="433"/>
      <c r="C370" s="433"/>
      <c r="D370" s="433"/>
      <c r="E370" s="433"/>
      <c r="F370" s="433"/>
      <c r="G370" s="433"/>
      <c r="H370" s="433"/>
      <c r="I370" s="433"/>
      <c r="J370" s="433"/>
      <c r="K370" s="433"/>
      <c r="L370" s="433"/>
      <c r="M370" s="433"/>
      <c r="N370" s="433"/>
      <c r="O370" s="433"/>
      <c r="P370" s="433"/>
      <c r="Q370" s="433"/>
      <c r="R370" s="433"/>
      <c r="S370" s="433"/>
      <c r="T370" s="433"/>
      <c r="U370" s="200"/>
      <c r="V370" s="164"/>
    </row>
    <row r="371" spans="1:24" s="1" customFormat="1" ht="19.5" thickBot="1">
      <c r="A371" s="434" t="s">
        <v>78</v>
      </c>
      <c r="B371" s="435"/>
      <c r="C371" s="435"/>
      <c r="D371" s="435"/>
      <c r="E371" s="435"/>
      <c r="F371" s="435"/>
      <c r="G371" s="435"/>
      <c r="H371" s="435"/>
      <c r="I371" s="435"/>
      <c r="J371" s="435"/>
      <c r="K371" s="435"/>
      <c r="L371" s="435"/>
      <c r="M371" s="435"/>
      <c r="N371" s="435"/>
      <c r="O371" s="435"/>
      <c r="P371" s="435"/>
      <c r="Q371" s="435"/>
      <c r="R371" s="435"/>
      <c r="S371" s="435"/>
      <c r="T371" s="435"/>
      <c r="U371" s="201"/>
      <c r="V371" s="164"/>
    </row>
    <row r="372" spans="1:24" s="437" customFormat="1" ht="15.75" thickBot="1">
      <c r="A372" s="429"/>
      <c r="B372" s="436"/>
      <c r="C372" s="436"/>
      <c r="D372" s="436"/>
      <c r="E372" s="436"/>
      <c r="F372" s="436"/>
      <c r="G372" s="436"/>
      <c r="H372" s="436"/>
      <c r="I372" s="436"/>
      <c r="J372" s="436"/>
      <c r="K372" s="436"/>
      <c r="L372" s="436"/>
      <c r="M372" s="436"/>
      <c r="N372" s="436"/>
      <c r="O372" s="436"/>
      <c r="P372" s="436"/>
      <c r="Q372" s="436"/>
      <c r="R372" s="436"/>
      <c r="S372" s="436"/>
      <c r="T372" s="436"/>
      <c r="U372" s="436"/>
      <c r="V372" s="436"/>
      <c r="W372" s="436"/>
      <c r="X372" s="436"/>
    </row>
    <row r="373" spans="1:24" ht="15.75" thickBot="1">
      <c r="A373" s="427" t="s">
        <v>0</v>
      </c>
      <c r="B373" s="427"/>
      <c r="C373" s="474" t="s">
        <v>25</v>
      </c>
      <c r="D373" s="475"/>
      <c r="E373" s="445" t="s">
        <v>1</v>
      </c>
      <c r="F373" s="446"/>
      <c r="G373" s="446"/>
      <c r="H373" s="446"/>
      <c r="I373" s="446"/>
      <c r="J373" s="446"/>
      <c r="K373" s="447"/>
      <c r="L373" s="445" t="s">
        <v>2</v>
      </c>
      <c r="M373" s="446"/>
      <c r="N373" s="446"/>
      <c r="O373" s="446"/>
      <c r="P373" s="446"/>
      <c r="Q373" s="446"/>
      <c r="R373" s="446"/>
      <c r="S373" s="446"/>
      <c r="T373" s="448"/>
      <c r="U373" s="191" t="s">
        <v>34</v>
      </c>
      <c r="V373" s="162"/>
    </row>
    <row r="374" spans="1:24" ht="15.75" thickBot="1">
      <c r="A374" s="449" t="s">
        <v>3</v>
      </c>
      <c r="B374" s="449" t="s">
        <v>4</v>
      </c>
      <c r="C374" s="476"/>
      <c r="D374" s="477"/>
      <c r="E374" s="450" t="s">
        <v>5</v>
      </c>
      <c r="F374" s="452" t="s">
        <v>6</v>
      </c>
      <c r="G374" s="452"/>
      <c r="H374" s="453" t="s">
        <v>7</v>
      </c>
      <c r="I374" s="453"/>
      <c r="J374" s="454" t="s">
        <v>8</v>
      </c>
      <c r="K374" s="455"/>
      <c r="L374" s="456" t="s">
        <v>5</v>
      </c>
      <c r="M374" s="458" t="s">
        <v>6</v>
      </c>
      <c r="N374" s="459"/>
      <c r="O374" s="453" t="s">
        <v>7</v>
      </c>
      <c r="P374" s="453"/>
      <c r="Q374" s="453"/>
      <c r="R374" s="453"/>
      <c r="S374" s="460" t="s">
        <v>8</v>
      </c>
      <c r="T374" s="461"/>
      <c r="U374" s="95"/>
      <c r="V374" s="162"/>
    </row>
    <row r="375" spans="1:24">
      <c r="A375" s="449"/>
      <c r="B375" s="449"/>
      <c r="C375" s="476"/>
      <c r="D375" s="477"/>
      <c r="E375" s="450"/>
      <c r="F375" s="462" t="s">
        <v>9</v>
      </c>
      <c r="G375" s="464" t="s">
        <v>10</v>
      </c>
      <c r="H375" s="462" t="s">
        <v>9</v>
      </c>
      <c r="I375" s="466" t="s">
        <v>10</v>
      </c>
      <c r="J375" s="468" t="s">
        <v>5</v>
      </c>
      <c r="K375" s="470" t="s">
        <v>10</v>
      </c>
      <c r="L375" s="456"/>
      <c r="M375" s="462" t="s">
        <v>9</v>
      </c>
      <c r="N375" s="464" t="s">
        <v>10</v>
      </c>
      <c r="O375" s="427" t="s">
        <v>9</v>
      </c>
      <c r="P375" s="427"/>
      <c r="Q375" s="427"/>
      <c r="R375" s="466" t="s">
        <v>10</v>
      </c>
      <c r="S375" s="468" t="s">
        <v>5</v>
      </c>
      <c r="T375" s="472" t="s">
        <v>10</v>
      </c>
      <c r="U375" s="84"/>
      <c r="V375" s="162"/>
    </row>
    <row r="376" spans="1:24" ht="15.75" thickBot="1">
      <c r="A376" s="449"/>
      <c r="B376" s="449"/>
      <c r="C376" s="478"/>
      <c r="D376" s="479"/>
      <c r="E376" s="451"/>
      <c r="F376" s="463"/>
      <c r="G376" s="465"/>
      <c r="H376" s="463"/>
      <c r="I376" s="467"/>
      <c r="J376" s="469"/>
      <c r="K376" s="471"/>
      <c r="L376" s="457"/>
      <c r="M376" s="463"/>
      <c r="N376" s="465"/>
      <c r="O376" s="4" t="s">
        <v>11</v>
      </c>
      <c r="P376" s="5" t="s">
        <v>12</v>
      </c>
      <c r="Q376" s="5" t="s">
        <v>13</v>
      </c>
      <c r="R376" s="467"/>
      <c r="S376" s="469"/>
      <c r="T376" s="473"/>
      <c r="U376" s="84"/>
      <c r="V376" s="162"/>
    </row>
    <row r="377" spans="1:24" ht="15.75" thickBot="1">
      <c r="A377" s="427"/>
      <c r="B377" s="427"/>
      <c r="C377" s="427"/>
      <c r="D377" s="427"/>
      <c r="E377" s="428"/>
      <c r="F377" s="428"/>
      <c r="G377" s="428"/>
      <c r="H377" s="428"/>
      <c r="I377" s="428"/>
      <c r="J377" s="428"/>
      <c r="K377" s="428"/>
      <c r="L377" s="428"/>
      <c r="M377" s="428"/>
      <c r="N377" s="428"/>
      <c r="O377" s="428"/>
      <c r="P377" s="428"/>
      <c r="Q377" s="428"/>
      <c r="R377" s="428"/>
      <c r="S377" s="428"/>
      <c r="T377" s="429"/>
      <c r="U377" s="153"/>
      <c r="V377" s="162"/>
    </row>
    <row r="378" spans="1:24" s="12" customFormat="1" ht="14.25" customHeight="1" thickBot="1">
      <c r="A378" s="57">
        <v>42917</v>
      </c>
      <c r="B378" s="57">
        <v>43100</v>
      </c>
      <c r="C378" s="348"/>
      <c r="D378" s="377" t="s">
        <v>19</v>
      </c>
      <c r="E378" s="365">
        <v>4</v>
      </c>
      <c r="F378" s="14">
        <v>2</v>
      </c>
      <c r="G378" s="36">
        <f t="shared" ref="G378:G379" si="149">IF(F378&gt;0,(F378*100/(E378-J378)),0)</f>
        <v>50</v>
      </c>
      <c r="H378" s="14">
        <v>2</v>
      </c>
      <c r="I378" s="37">
        <f t="shared" ref="I378:I379" si="150">IF(H378&gt;0,(H378*100/(E378-J378)),0)</f>
        <v>50</v>
      </c>
      <c r="J378" s="53">
        <v>0</v>
      </c>
      <c r="K378" s="38">
        <f t="shared" ref="K378:K379" si="151">IF(J378&gt;0,(J378*100/(E378)),0)</f>
        <v>0</v>
      </c>
      <c r="L378" s="13">
        <v>14</v>
      </c>
      <c r="M378" s="14">
        <v>8</v>
      </c>
      <c r="N378" s="36">
        <f t="shared" ref="N378:N379" si="152">IF(M378&gt;0,(M378*100/(L378-S378)),0)</f>
        <v>57.142857142857146</v>
      </c>
      <c r="O378" s="14">
        <v>6</v>
      </c>
      <c r="P378" s="14">
        <v>0</v>
      </c>
      <c r="Q378" s="14">
        <v>6</v>
      </c>
      <c r="R378" s="37">
        <f t="shared" ref="R378:R379" si="153">IF(Q378&gt;0,(Q378*100/(L378-S378)),0)</f>
        <v>42.857142857142854</v>
      </c>
      <c r="S378" s="56">
        <v>0</v>
      </c>
      <c r="T378" s="71">
        <f t="shared" ref="T378:T379" si="154">IF(S378&gt;0,(S378*100/(L378)),0)</f>
        <v>0</v>
      </c>
      <c r="U378" s="85"/>
      <c r="V378" s="165"/>
    </row>
    <row r="379" spans="1:24" ht="15.75" thickBot="1">
      <c r="A379" s="18"/>
      <c r="B379" s="18"/>
      <c r="C379" s="349"/>
      <c r="D379" s="377" t="s">
        <v>15</v>
      </c>
      <c r="E379" s="365">
        <v>207</v>
      </c>
      <c r="F379" s="14">
        <v>126</v>
      </c>
      <c r="G379" s="36">
        <f t="shared" si="149"/>
        <v>62.376237623762378</v>
      </c>
      <c r="H379" s="14">
        <v>76</v>
      </c>
      <c r="I379" s="37">
        <f t="shared" si="150"/>
        <v>37.623762376237622</v>
      </c>
      <c r="J379" s="53">
        <v>5</v>
      </c>
      <c r="K379" s="38">
        <f t="shared" si="151"/>
        <v>2.4154589371980677</v>
      </c>
      <c r="L379" s="13">
        <v>283</v>
      </c>
      <c r="M379" s="14">
        <v>129</v>
      </c>
      <c r="N379" s="36">
        <f t="shared" si="152"/>
        <v>47.601476014760145</v>
      </c>
      <c r="O379" s="14">
        <v>70</v>
      </c>
      <c r="P379" s="14">
        <v>72</v>
      </c>
      <c r="Q379" s="14">
        <v>142</v>
      </c>
      <c r="R379" s="37">
        <f t="shared" si="153"/>
        <v>52.398523985239855</v>
      </c>
      <c r="S379" s="56">
        <v>12</v>
      </c>
      <c r="T379" s="71">
        <f t="shared" si="154"/>
        <v>4.2402826855123674</v>
      </c>
      <c r="U379" s="95"/>
      <c r="V379" s="163"/>
      <c r="W379" s="19"/>
      <c r="X379" s="19"/>
    </row>
    <row r="380" spans="1:24" s="44" customFormat="1" ht="15.75" thickBot="1">
      <c r="A380" s="430" t="s">
        <v>13</v>
      </c>
      <c r="B380" s="430"/>
      <c r="C380" s="430"/>
      <c r="D380" s="430"/>
      <c r="E380" s="366">
        <f t="shared" ref="E380:T380" si="155">SUM(E378:E379)</f>
        <v>211</v>
      </c>
      <c r="F380" s="40">
        <f t="shared" si="155"/>
        <v>128</v>
      </c>
      <c r="G380" s="41">
        <f t="shared" si="155"/>
        <v>112.37623762376238</v>
      </c>
      <c r="H380" s="40">
        <f t="shared" si="155"/>
        <v>78</v>
      </c>
      <c r="I380" s="41">
        <f t="shared" si="155"/>
        <v>87.623762376237622</v>
      </c>
      <c r="J380" s="40">
        <f t="shared" si="155"/>
        <v>5</v>
      </c>
      <c r="K380" s="42">
        <f t="shared" si="155"/>
        <v>2.4154589371980677</v>
      </c>
      <c r="L380" s="39">
        <f t="shared" si="155"/>
        <v>297</v>
      </c>
      <c r="M380" s="40">
        <f t="shared" si="155"/>
        <v>137</v>
      </c>
      <c r="N380" s="41">
        <f t="shared" si="155"/>
        <v>104.74433315761729</v>
      </c>
      <c r="O380" s="40">
        <f t="shared" si="155"/>
        <v>76</v>
      </c>
      <c r="P380" s="40">
        <f t="shared" si="155"/>
        <v>72</v>
      </c>
      <c r="Q380" s="40">
        <f t="shared" si="155"/>
        <v>148</v>
      </c>
      <c r="R380" s="41">
        <f t="shared" si="155"/>
        <v>95.255666842382709</v>
      </c>
      <c r="S380" s="40">
        <f t="shared" si="155"/>
        <v>12</v>
      </c>
      <c r="T380" s="72">
        <f t="shared" si="155"/>
        <v>4.2402826855123674</v>
      </c>
      <c r="U380" s="202"/>
      <c r="V380" s="160"/>
      <c r="W380" s="43"/>
      <c r="X380" s="43"/>
    </row>
    <row r="381" spans="1:24" s="50" customFormat="1">
      <c r="A381" s="431" t="s">
        <v>14</v>
      </c>
      <c r="B381" s="431"/>
      <c r="C381" s="431"/>
      <c r="D381" s="431"/>
      <c r="E381" s="367">
        <f>SUM(E380)</f>
        <v>211</v>
      </c>
      <c r="F381" s="176">
        <f>F380</f>
        <v>128</v>
      </c>
      <c r="G381" s="177">
        <f>IF(F381&gt;0,(F381*100/(E381-J381)),0)</f>
        <v>62.135922330097088</v>
      </c>
      <c r="H381" s="176">
        <f>H380</f>
        <v>78</v>
      </c>
      <c r="I381" s="178">
        <f>IF(H381&gt;0,(H381*100/(E381-J381)),0)</f>
        <v>37.864077669902912</v>
      </c>
      <c r="J381" s="179">
        <f>J380</f>
        <v>5</v>
      </c>
      <c r="K381" s="180">
        <f>IF(J381&gt;0,(J381*100/E381),0)</f>
        <v>2.3696682464454977</v>
      </c>
      <c r="L381" s="175">
        <f>L380</f>
        <v>297</v>
      </c>
      <c r="M381" s="176">
        <f>M380</f>
        <v>137</v>
      </c>
      <c r="N381" s="177">
        <f>IF(M381&gt;0,(M381*100/(L381-S381)),0)</f>
        <v>48.070175438596493</v>
      </c>
      <c r="O381" s="176">
        <f>O380</f>
        <v>76</v>
      </c>
      <c r="P381" s="176">
        <f>P380</f>
        <v>72</v>
      </c>
      <c r="Q381" s="176">
        <f>Q380</f>
        <v>148</v>
      </c>
      <c r="R381" s="178">
        <f>IF(Q381&gt;0,(Q381*100/(L381-S381)),0)</f>
        <v>51.929824561403507</v>
      </c>
      <c r="S381" s="179">
        <f>S380</f>
        <v>12</v>
      </c>
      <c r="T381" s="181">
        <f>IF(S381&gt;0,(S381*100/L381),0)</f>
        <v>4.0404040404040407</v>
      </c>
      <c r="U381" s="312" t="s">
        <v>106</v>
      </c>
      <c r="V381" s="161"/>
    </row>
    <row r="382" spans="1:24">
      <c r="A382" s="75"/>
      <c r="B382" s="75"/>
      <c r="C382" s="351"/>
      <c r="D382" s="124"/>
      <c r="E382" s="368"/>
      <c r="F382" s="75"/>
      <c r="G382" s="315"/>
      <c r="H382" s="75"/>
      <c r="I382" s="315"/>
      <c r="J382" s="75"/>
      <c r="K382" s="315"/>
      <c r="L382" s="316"/>
      <c r="M382" s="75"/>
      <c r="N382" s="315"/>
      <c r="O382" s="75"/>
      <c r="P382" s="316"/>
      <c r="Q382" s="316"/>
      <c r="R382" s="315"/>
      <c r="S382" s="75"/>
      <c r="T382" s="315"/>
      <c r="U382" s="75"/>
      <c r="V382" s="162"/>
    </row>
    <row r="383" spans="1:24">
      <c r="A383" s="75"/>
      <c r="B383" s="75"/>
      <c r="C383" s="351"/>
      <c r="D383" s="124"/>
      <c r="E383" s="368"/>
      <c r="F383" s="75"/>
      <c r="G383" s="315"/>
      <c r="H383" s="75"/>
      <c r="I383" s="315"/>
      <c r="J383" s="75"/>
      <c r="K383" s="315"/>
      <c r="L383" s="316"/>
      <c r="M383" s="75"/>
      <c r="N383" s="315"/>
      <c r="O383" s="75"/>
      <c r="P383" s="316"/>
      <c r="Q383" s="316"/>
      <c r="R383" s="315"/>
      <c r="S383" s="75"/>
      <c r="T383" s="315"/>
      <c r="U383" s="75"/>
      <c r="V383" s="162"/>
    </row>
    <row r="384" spans="1:24" s="1" customFormat="1" ht="18.75">
      <c r="A384" s="432" t="s">
        <v>79</v>
      </c>
      <c r="B384" s="433"/>
      <c r="C384" s="433"/>
      <c r="D384" s="433"/>
      <c r="E384" s="433"/>
      <c r="F384" s="433"/>
      <c r="G384" s="433"/>
      <c r="H384" s="433"/>
      <c r="I384" s="433"/>
      <c r="J384" s="433"/>
      <c r="K384" s="433"/>
      <c r="L384" s="433"/>
      <c r="M384" s="433"/>
      <c r="N384" s="433"/>
      <c r="O384" s="433"/>
      <c r="P384" s="433"/>
      <c r="Q384" s="433"/>
      <c r="R384" s="433"/>
      <c r="S384" s="433"/>
      <c r="T384" s="433"/>
      <c r="U384" s="200"/>
      <c r="V384" s="164"/>
    </row>
    <row r="385" spans="1:24" s="1" customFormat="1" ht="19.5" thickBot="1">
      <c r="A385" s="434" t="s">
        <v>80</v>
      </c>
      <c r="B385" s="435"/>
      <c r="C385" s="435"/>
      <c r="D385" s="435"/>
      <c r="E385" s="435"/>
      <c r="F385" s="435"/>
      <c r="G385" s="435"/>
      <c r="H385" s="435"/>
      <c r="I385" s="435"/>
      <c r="J385" s="435"/>
      <c r="K385" s="435"/>
      <c r="L385" s="435"/>
      <c r="M385" s="435"/>
      <c r="N385" s="435"/>
      <c r="O385" s="435"/>
      <c r="P385" s="435"/>
      <c r="Q385" s="435"/>
      <c r="R385" s="435"/>
      <c r="S385" s="435"/>
      <c r="T385" s="435"/>
      <c r="U385" s="201"/>
      <c r="V385" s="164"/>
    </row>
    <row r="386" spans="1:24" s="437" customFormat="1" ht="15.75" thickBot="1">
      <c r="A386" s="429"/>
      <c r="B386" s="436"/>
      <c r="C386" s="436"/>
      <c r="D386" s="436"/>
      <c r="E386" s="436"/>
      <c r="F386" s="436"/>
      <c r="G386" s="436"/>
      <c r="H386" s="436"/>
      <c r="I386" s="436"/>
      <c r="J386" s="436"/>
      <c r="K386" s="436"/>
      <c r="L386" s="436"/>
      <c r="M386" s="436"/>
      <c r="N386" s="436"/>
      <c r="O386" s="436"/>
      <c r="P386" s="436"/>
      <c r="Q386" s="436"/>
      <c r="R386" s="436"/>
      <c r="S386" s="436"/>
      <c r="T386" s="436"/>
      <c r="U386" s="436"/>
      <c r="V386" s="436"/>
      <c r="W386" s="436"/>
      <c r="X386" s="436"/>
    </row>
    <row r="387" spans="1:24" ht="15.75" thickBot="1">
      <c r="A387" s="427" t="s">
        <v>0</v>
      </c>
      <c r="B387" s="427"/>
      <c r="C387" s="474" t="s">
        <v>25</v>
      </c>
      <c r="D387" s="475"/>
      <c r="E387" s="445" t="s">
        <v>1</v>
      </c>
      <c r="F387" s="446"/>
      <c r="G387" s="446"/>
      <c r="H387" s="446"/>
      <c r="I387" s="446"/>
      <c r="J387" s="446"/>
      <c r="K387" s="447"/>
      <c r="L387" s="445" t="s">
        <v>2</v>
      </c>
      <c r="M387" s="446"/>
      <c r="N387" s="446"/>
      <c r="O387" s="446"/>
      <c r="P387" s="446"/>
      <c r="Q387" s="446"/>
      <c r="R387" s="446"/>
      <c r="S387" s="446"/>
      <c r="T387" s="448"/>
      <c r="U387" s="191" t="s">
        <v>34</v>
      </c>
      <c r="V387" s="162"/>
    </row>
    <row r="388" spans="1:24" ht="15.75" thickBot="1">
      <c r="A388" s="449" t="s">
        <v>3</v>
      </c>
      <c r="B388" s="449" t="s">
        <v>4</v>
      </c>
      <c r="C388" s="476"/>
      <c r="D388" s="477"/>
      <c r="E388" s="450" t="s">
        <v>5</v>
      </c>
      <c r="F388" s="452" t="s">
        <v>6</v>
      </c>
      <c r="G388" s="452"/>
      <c r="H388" s="453" t="s">
        <v>7</v>
      </c>
      <c r="I388" s="453"/>
      <c r="J388" s="454" t="s">
        <v>8</v>
      </c>
      <c r="K388" s="455"/>
      <c r="L388" s="456" t="s">
        <v>5</v>
      </c>
      <c r="M388" s="458" t="s">
        <v>6</v>
      </c>
      <c r="N388" s="459"/>
      <c r="O388" s="453" t="s">
        <v>7</v>
      </c>
      <c r="P388" s="453"/>
      <c r="Q388" s="453"/>
      <c r="R388" s="453"/>
      <c r="S388" s="460" t="s">
        <v>8</v>
      </c>
      <c r="T388" s="461"/>
      <c r="U388" s="95"/>
      <c r="V388" s="162"/>
    </row>
    <row r="389" spans="1:24">
      <c r="A389" s="449"/>
      <c r="B389" s="449"/>
      <c r="C389" s="476"/>
      <c r="D389" s="477"/>
      <c r="E389" s="450"/>
      <c r="F389" s="462" t="s">
        <v>9</v>
      </c>
      <c r="G389" s="464" t="s">
        <v>10</v>
      </c>
      <c r="H389" s="462" t="s">
        <v>9</v>
      </c>
      <c r="I389" s="466" t="s">
        <v>10</v>
      </c>
      <c r="J389" s="468" t="s">
        <v>5</v>
      </c>
      <c r="K389" s="470" t="s">
        <v>10</v>
      </c>
      <c r="L389" s="456"/>
      <c r="M389" s="462" t="s">
        <v>9</v>
      </c>
      <c r="N389" s="464" t="s">
        <v>10</v>
      </c>
      <c r="O389" s="427" t="s">
        <v>9</v>
      </c>
      <c r="P389" s="427"/>
      <c r="Q389" s="427"/>
      <c r="R389" s="466" t="s">
        <v>10</v>
      </c>
      <c r="S389" s="468" t="s">
        <v>5</v>
      </c>
      <c r="T389" s="472" t="s">
        <v>10</v>
      </c>
      <c r="U389" s="84"/>
      <c r="V389" s="162"/>
    </row>
    <row r="390" spans="1:24" ht="15.75" thickBot="1">
      <c r="A390" s="449"/>
      <c r="B390" s="449"/>
      <c r="C390" s="478"/>
      <c r="D390" s="479"/>
      <c r="E390" s="451"/>
      <c r="F390" s="463"/>
      <c r="G390" s="465"/>
      <c r="H390" s="463"/>
      <c r="I390" s="467"/>
      <c r="J390" s="469"/>
      <c r="K390" s="471"/>
      <c r="L390" s="457"/>
      <c r="M390" s="463"/>
      <c r="N390" s="465"/>
      <c r="O390" s="4" t="s">
        <v>11</v>
      </c>
      <c r="P390" s="5" t="s">
        <v>12</v>
      </c>
      <c r="Q390" s="5" t="s">
        <v>13</v>
      </c>
      <c r="R390" s="467"/>
      <c r="S390" s="469"/>
      <c r="T390" s="473"/>
      <c r="U390" s="84"/>
      <c r="V390" s="162"/>
    </row>
    <row r="391" spans="1:24" ht="15.75" thickBot="1">
      <c r="A391" s="427"/>
      <c r="B391" s="427"/>
      <c r="C391" s="427"/>
      <c r="D391" s="427"/>
      <c r="E391" s="428"/>
      <c r="F391" s="428"/>
      <c r="G391" s="428"/>
      <c r="H391" s="428"/>
      <c r="I391" s="428"/>
      <c r="J391" s="428"/>
      <c r="K391" s="428"/>
      <c r="L391" s="428"/>
      <c r="M391" s="428"/>
      <c r="N391" s="428"/>
      <c r="O391" s="428"/>
      <c r="P391" s="428"/>
      <c r="Q391" s="428"/>
      <c r="R391" s="428"/>
      <c r="S391" s="428"/>
      <c r="T391" s="429"/>
      <c r="U391" s="153"/>
      <c r="V391" s="162"/>
    </row>
    <row r="392" spans="1:24" ht="15.75" thickBot="1">
      <c r="A392" s="57">
        <v>42917</v>
      </c>
      <c r="B392" s="57">
        <v>43100</v>
      </c>
      <c r="C392" s="349"/>
      <c r="D392" s="377" t="s">
        <v>20</v>
      </c>
      <c r="E392" s="365">
        <v>3</v>
      </c>
      <c r="F392" s="14">
        <v>2</v>
      </c>
      <c r="G392" s="36">
        <f t="shared" ref="G392:G393" si="156">IF(F392&gt;0,(F392*100/(E392-J392)),0)</f>
        <v>66.666666666666671</v>
      </c>
      <c r="H392" s="14">
        <v>1</v>
      </c>
      <c r="I392" s="37">
        <f t="shared" ref="I392:I393" si="157">IF(H392&gt;0,(H392*100/(E392-J392)),0)</f>
        <v>33.333333333333336</v>
      </c>
      <c r="J392" s="53">
        <v>0</v>
      </c>
      <c r="K392" s="38">
        <f t="shared" ref="K392:K393" si="158">IF(J392&gt;0,(J392*100/(E392)),0)</f>
        <v>0</v>
      </c>
      <c r="L392" s="13">
        <v>5</v>
      </c>
      <c r="M392" s="14">
        <v>2</v>
      </c>
      <c r="N392" s="36">
        <f t="shared" ref="N392:N393" si="159">IF(M392&gt;0,(M392*100/(L392-S392)),0)</f>
        <v>40</v>
      </c>
      <c r="O392" s="14">
        <v>1</v>
      </c>
      <c r="P392" s="14">
        <v>2</v>
      </c>
      <c r="Q392" s="14">
        <v>3</v>
      </c>
      <c r="R392" s="37">
        <f t="shared" ref="R392:R393" si="160">IF(Q392&gt;0,(Q392*100/(L392-S392)),0)</f>
        <v>60</v>
      </c>
      <c r="S392" s="56">
        <v>0</v>
      </c>
      <c r="T392" s="71">
        <f t="shared" ref="T392:T393" si="161">IF(S392&gt;0,(S392*100/(L392)),0)</f>
        <v>0</v>
      </c>
      <c r="U392" s="95"/>
      <c r="V392" s="163"/>
      <c r="W392" s="19"/>
      <c r="X392" s="19"/>
    </row>
    <row r="393" spans="1:24" ht="15.75" thickBot="1">
      <c r="A393" s="18"/>
      <c r="B393" s="18"/>
      <c r="C393" s="349"/>
      <c r="D393" s="377" t="s">
        <v>15</v>
      </c>
      <c r="E393" s="365">
        <v>150</v>
      </c>
      <c r="F393" s="14">
        <v>88</v>
      </c>
      <c r="G393" s="36">
        <f t="shared" si="156"/>
        <v>59.863945578231295</v>
      </c>
      <c r="H393" s="14">
        <v>59</v>
      </c>
      <c r="I393" s="37">
        <f t="shared" si="157"/>
        <v>40.136054421768705</v>
      </c>
      <c r="J393" s="53">
        <v>3</v>
      </c>
      <c r="K393" s="38">
        <f t="shared" si="158"/>
        <v>2</v>
      </c>
      <c r="L393" s="13">
        <v>277</v>
      </c>
      <c r="M393" s="14">
        <v>88</v>
      </c>
      <c r="N393" s="36">
        <f t="shared" si="159"/>
        <v>32.472324723247233</v>
      </c>
      <c r="O393" s="14">
        <v>86</v>
      </c>
      <c r="P393" s="14">
        <v>97</v>
      </c>
      <c r="Q393" s="14">
        <v>183</v>
      </c>
      <c r="R393" s="37">
        <f t="shared" si="160"/>
        <v>67.527675276752774</v>
      </c>
      <c r="S393" s="56">
        <v>6</v>
      </c>
      <c r="T393" s="71">
        <f t="shared" si="161"/>
        <v>2.1660649819494586</v>
      </c>
      <c r="U393" s="84"/>
      <c r="V393" s="163"/>
      <c r="W393" s="19"/>
      <c r="X393" s="19"/>
    </row>
    <row r="394" spans="1:24" s="44" customFormat="1" ht="15.75" thickBot="1">
      <c r="A394" s="430" t="s">
        <v>13</v>
      </c>
      <c r="B394" s="430"/>
      <c r="C394" s="430"/>
      <c r="D394" s="430"/>
      <c r="E394" s="366">
        <f t="shared" ref="E394:T394" si="162">SUM(E392:E393)</f>
        <v>153</v>
      </c>
      <c r="F394" s="40">
        <f t="shared" si="162"/>
        <v>90</v>
      </c>
      <c r="G394" s="41">
        <f t="shared" si="162"/>
        <v>126.53061224489797</v>
      </c>
      <c r="H394" s="40">
        <f t="shared" si="162"/>
        <v>60</v>
      </c>
      <c r="I394" s="41">
        <f t="shared" si="162"/>
        <v>73.469387755102048</v>
      </c>
      <c r="J394" s="40">
        <f t="shared" si="162"/>
        <v>3</v>
      </c>
      <c r="K394" s="42">
        <f t="shared" si="162"/>
        <v>2</v>
      </c>
      <c r="L394" s="39">
        <f t="shared" si="162"/>
        <v>282</v>
      </c>
      <c r="M394" s="40">
        <f t="shared" si="162"/>
        <v>90</v>
      </c>
      <c r="N394" s="41">
        <f t="shared" si="162"/>
        <v>72.472324723247226</v>
      </c>
      <c r="O394" s="40">
        <f t="shared" si="162"/>
        <v>87</v>
      </c>
      <c r="P394" s="40">
        <f t="shared" si="162"/>
        <v>99</v>
      </c>
      <c r="Q394" s="40">
        <f t="shared" si="162"/>
        <v>186</v>
      </c>
      <c r="R394" s="41">
        <f t="shared" si="162"/>
        <v>127.52767527675277</v>
      </c>
      <c r="S394" s="40">
        <f t="shared" si="162"/>
        <v>6</v>
      </c>
      <c r="T394" s="72">
        <f t="shared" si="162"/>
        <v>2.1660649819494586</v>
      </c>
      <c r="U394" s="202"/>
      <c r="V394" s="160"/>
      <c r="W394" s="43"/>
      <c r="X394" s="43"/>
    </row>
    <row r="395" spans="1:24" s="50" customFormat="1" ht="15.75" thickBot="1">
      <c r="A395" s="431" t="s">
        <v>14</v>
      </c>
      <c r="B395" s="431"/>
      <c r="C395" s="431"/>
      <c r="D395" s="431"/>
      <c r="E395" s="367">
        <f>SUM(E394)</f>
        <v>153</v>
      </c>
      <c r="F395" s="176">
        <f>F394</f>
        <v>90</v>
      </c>
      <c r="G395" s="177">
        <f>IF(F395&gt;0,(F395*100/(E395-J395)),0)</f>
        <v>60</v>
      </c>
      <c r="H395" s="176">
        <f>H394</f>
        <v>60</v>
      </c>
      <c r="I395" s="178">
        <f>IF(H395&gt;0,(H395*100/(E395-J395)),0)</f>
        <v>40</v>
      </c>
      <c r="J395" s="179">
        <f>J394</f>
        <v>3</v>
      </c>
      <c r="K395" s="180">
        <f>IF(J395&gt;0,(J395*100/E395),0)</f>
        <v>1.9607843137254901</v>
      </c>
      <c r="L395" s="175">
        <f>L394</f>
        <v>282</v>
      </c>
      <c r="M395" s="176">
        <f>M394</f>
        <v>90</v>
      </c>
      <c r="N395" s="177">
        <f>IF(M395&gt;0,(M395*100/(L395-S395)),0)</f>
        <v>32.608695652173914</v>
      </c>
      <c r="O395" s="176">
        <f>O394</f>
        <v>87</v>
      </c>
      <c r="P395" s="176">
        <f>P394</f>
        <v>99</v>
      </c>
      <c r="Q395" s="176">
        <f>Q394</f>
        <v>186</v>
      </c>
      <c r="R395" s="178">
        <f>IF(Q395&gt;0,(Q395*100/(L395-S395)),0)</f>
        <v>67.391304347826093</v>
      </c>
      <c r="S395" s="179">
        <f>S394</f>
        <v>6</v>
      </c>
      <c r="T395" s="181">
        <f>IF(S395&gt;0,(S395*100/L395),0)</f>
        <v>2.1276595744680851</v>
      </c>
      <c r="U395" s="317" t="s">
        <v>106</v>
      </c>
      <c r="V395" s="161"/>
    </row>
    <row r="396" spans="1:24">
      <c r="A396" s="291"/>
      <c r="B396" s="292"/>
      <c r="C396" s="353"/>
      <c r="D396" s="136"/>
      <c r="E396" s="369"/>
      <c r="F396" s="292"/>
      <c r="G396" s="293"/>
      <c r="H396" s="292"/>
      <c r="I396" s="293"/>
      <c r="J396" s="292"/>
      <c r="K396" s="293"/>
      <c r="L396" s="294"/>
      <c r="M396" s="292"/>
      <c r="N396" s="293"/>
      <c r="O396" s="292"/>
      <c r="P396" s="294"/>
      <c r="Q396" s="294"/>
      <c r="R396" s="293"/>
      <c r="S396" s="292"/>
      <c r="T396" s="293"/>
      <c r="U396" s="267"/>
      <c r="V396" s="162"/>
    </row>
    <row r="397" spans="1:24" ht="15.75" thickBot="1">
      <c r="A397" s="318"/>
      <c r="B397" s="130"/>
      <c r="C397" s="251"/>
      <c r="D397" s="383"/>
      <c r="E397" s="370"/>
      <c r="F397" s="130"/>
      <c r="G397" s="319"/>
      <c r="H397" s="130"/>
      <c r="I397" s="319"/>
      <c r="J397" s="130"/>
      <c r="K397" s="319"/>
      <c r="L397" s="320"/>
      <c r="M397" s="130"/>
      <c r="N397" s="319"/>
      <c r="O397" s="130"/>
      <c r="P397" s="320"/>
      <c r="Q397" s="320"/>
      <c r="R397" s="319"/>
      <c r="S397" s="130"/>
      <c r="T397" s="319"/>
      <c r="U397" s="269"/>
      <c r="V397" s="162"/>
    </row>
    <row r="398" spans="1:24" s="1" customFormat="1" ht="18.75">
      <c r="A398" s="522" t="s">
        <v>81</v>
      </c>
      <c r="B398" s="523"/>
      <c r="C398" s="523"/>
      <c r="D398" s="523"/>
      <c r="E398" s="523"/>
      <c r="F398" s="523"/>
      <c r="G398" s="523"/>
      <c r="H398" s="523"/>
      <c r="I398" s="523"/>
      <c r="J398" s="523"/>
      <c r="K398" s="523"/>
      <c r="L398" s="523"/>
      <c r="M398" s="523"/>
      <c r="N398" s="523"/>
      <c r="O398" s="523"/>
      <c r="P398" s="523"/>
      <c r="Q398" s="523"/>
      <c r="R398" s="523"/>
      <c r="S398" s="523"/>
      <c r="T398" s="523"/>
      <c r="U398" s="270"/>
      <c r="V398" s="164"/>
    </row>
    <row r="399" spans="1:24" s="1" customFormat="1" ht="19.5" thickBot="1">
      <c r="A399" s="434" t="s">
        <v>82</v>
      </c>
      <c r="B399" s="435"/>
      <c r="C399" s="435"/>
      <c r="D399" s="435"/>
      <c r="E399" s="435"/>
      <c r="F399" s="435"/>
      <c r="G399" s="435"/>
      <c r="H399" s="435"/>
      <c r="I399" s="435"/>
      <c r="J399" s="435"/>
      <c r="K399" s="435"/>
      <c r="L399" s="435"/>
      <c r="M399" s="435"/>
      <c r="N399" s="435"/>
      <c r="O399" s="435"/>
      <c r="P399" s="435"/>
      <c r="Q399" s="435"/>
      <c r="R399" s="435"/>
      <c r="S399" s="435"/>
      <c r="T399" s="435"/>
      <c r="U399" s="201"/>
      <c r="V399" s="164"/>
    </row>
    <row r="400" spans="1:24" s="437" customFormat="1" ht="15.75" thickBot="1">
      <c r="A400" s="429"/>
      <c r="B400" s="436"/>
      <c r="C400" s="436"/>
      <c r="D400" s="436"/>
      <c r="E400" s="436"/>
      <c r="F400" s="436"/>
      <c r="G400" s="436"/>
      <c r="H400" s="436"/>
      <c r="I400" s="436"/>
      <c r="J400" s="436"/>
      <c r="K400" s="436"/>
      <c r="L400" s="436"/>
      <c r="M400" s="436"/>
      <c r="N400" s="436"/>
      <c r="O400" s="436"/>
      <c r="P400" s="436"/>
      <c r="Q400" s="436"/>
      <c r="R400" s="436"/>
      <c r="S400" s="436"/>
      <c r="T400" s="436"/>
      <c r="U400" s="436"/>
      <c r="V400" s="436"/>
      <c r="W400" s="436"/>
      <c r="X400" s="436"/>
    </row>
    <row r="401" spans="1:24" ht="15.75" thickBot="1">
      <c r="A401" s="427" t="s">
        <v>0</v>
      </c>
      <c r="B401" s="427"/>
      <c r="C401" s="474" t="s">
        <v>25</v>
      </c>
      <c r="D401" s="475"/>
      <c r="E401" s="445" t="s">
        <v>1</v>
      </c>
      <c r="F401" s="446"/>
      <c r="G401" s="446"/>
      <c r="H401" s="446"/>
      <c r="I401" s="446"/>
      <c r="J401" s="446"/>
      <c r="K401" s="447"/>
      <c r="L401" s="445" t="s">
        <v>2</v>
      </c>
      <c r="M401" s="446"/>
      <c r="N401" s="446"/>
      <c r="O401" s="446"/>
      <c r="P401" s="446"/>
      <c r="Q401" s="446"/>
      <c r="R401" s="446"/>
      <c r="S401" s="446"/>
      <c r="T401" s="448"/>
      <c r="U401" s="227" t="s">
        <v>34</v>
      </c>
      <c r="V401" s="162"/>
    </row>
    <row r="402" spans="1:24" ht="15.75" thickBot="1">
      <c r="A402" s="449" t="s">
        <v>3</v>
      </c>
      <c r="B402" s="449" t="s">
        <v>4</v>
      </c>
      <c r="C402" s="476"/>
      <c r="D402" s="477"/>
      <c r="E402" s="450" t="s">
        <v>5</v>
      </c>
      <c r="F402" s="452" t="s">
        <v>6</v>
      </c>
      <c r="G402" s="452"/>
      <c r="H402" s="453" t="s">
        <v>7</v>
      </c>
      <c r="I402" s="453"/>
      <c r="J402" s="454" t="s">
        <v>8</v>
      </c>
      <c r="K402" s="455"/>
      <c r="L402" s="456" t="s">
        <v>5</v>
      </c>
      <c r="M402" s="458" t="s">
        <v>6</v>
      </c>
      <c r="N402" s="459"/>
      <c r="O402" s="453" t="s">
        <v>7</v>
      </c>
      <c r="P402" s="453"/>
      <c r="Q402" s="453"/>
      <c r="R402" s="453"/>
      <c r="S402" s="460" t="s">
        <v>8</v>
      </c>
      <c r="T402" s="461"/>
      <c r="U402" s="95"/>
      <c r="V402" s="162"/>
    </row>
    <row r="403" spans="1:24">
      <c r="A403" s="449"/>
      <c r="B403" s="449"/>
      <c r="C403" s="476"/>
      <c r="D403" s="477"/>
      <c r="E403" s="450"/>
      <c r="F403" s="462" t="s">
        <v>9</v>
      </c>
      <c r="G403" s="464" t="s">
        <v>10</v>
      </c>
      <c r="H403" s="462" t="s">
        <v>9</v>
      </c>
      <c r="I403" s="466" t="s">
        <v>10</v>
      </c>
      <c r="J403" s="468" t="s">
        <v>5</v>
      </c>
      <c r="K403" s="470" t="s">
        <v>10</v>
      </c>
      <c r="L403" s="456"/>
      <c r="M403" s="462" t="s">
        <v>9</v>
      </c>
      <c r="N403" s="464" t="s">
        <v>10</v>
      </c>
      <c r="O403" s="427" t="s">
        <v>9</v>
      </c>
      <c r="P403" s="427"/>
      <c r="Q403" s="427"/>
      <c r="R403" s="466" t="s">
        <v>10</v>
      </c>
      <c r="S403" s="468" t="s">
        <v>5</v>
      </c>
      <c r="T403" s="472" t="s">
        <v>10</v>
      </c>
      <c r="U403" s="84"/>
      <c r="V403" s="162"/>
    </row>
    <row r="404" spans="1:24" ht="15.75" thickBot="1">
      <c r="A404" s="449"/>
      <c r="B404" s="449"/>
      <c r="C404" s="478"/>
      <c r="D404" s="479"/>
      <c r="E404" s="451"/>
      <c r="F404" s="463"/>
      <c r="G404" s="465"/>
      <c r="H404" s="463"/>
      <c r="I404" s="467"/>
      <c r="J404" s="469"/>
      <c r="K404" s="471"/>
      <c r="L404" s="457"/>
      <c r="M404" s="463"/>
      <c r="N404" s="465"/>
      <c r="O404" s="4" t="s">
        <v>11</v>
      </c>
      <c r="P404" s="5" t="s">
        <v>12</v>
      </c>
      <c r="Q404" s="5" t="s">
        <v>13</v>
      </c>
      <c r="R404" s="467"/>
      <c r="S404" s="469"/>
      <c r="T404" s="473"/>
      <c r="U404" s="84"/>
      <c r="V404" s="162"/>
    </row>
    <row r="405" spans="1:24" ht="15.75" thickBot="1">
      <c r="A405" s="427"/>
      <c r="B405" s="427"/>
      <c r="C405" s="427"/>
      <c r="D405" s="427"/>
      <c r="E405" s="428"/>
      <c r="F405" s="428"/>
      <c r="G405" s="428"/>
      <c r="H405" s="428"/>
      <c r="I405" s="428"/>
      <c r="J405" s="428"/>
      <c r="K405" s="428"/>
      <c r="L405" s="428"/>
      <c r="M405" s="428"/>
      <c r="N405" s="428"/>
      <c r="O405" s="428"/>
      <c r="P405" s="428"/>
      <c r="Q405" s="428"/>
      <c r="R405" s="428"/>
      <c r="S405" s="428"/>
      <c r="T405" s="429"/>
      <c r="U405" s="225"/>
      <c r="V405" s="162"/>
    </row>
    <row r="406" spans="1:24" s="12" customFormat="1" ht="14.25" customHeight="1" thickBot="1">
      <c r="A406" s="57">
        <v>42917</v>
      </c>
      <c r="B406" s="57">
        <v>43100</v>
      </c>
      <c r="C406" s="348"/>
      <c r="D406" s="377" t="s">
        <v>15</v>
      </c>
      <c r="E406" s="361">
        <v>17</v>
      </c>
      <c r="F406" s="8">
        <v>7</v>
      </c>
      <c r="G406" s="33">
        <f>IF(F406&gt;0,(F406*100/(E406-J406)),0)</f>
        <v>43.75</v>
      </c>
      <c r="H406" s="8">
        <v>9</v>
      </c>
      <c r="I406" s="34">
        <f>IF(H406&gt;0,(H406*100/(E406-J406)),0)</f>
        <v>56.25</v>
      </c>
      <c r="J406" s="52">
        <v>1</v>
      </c>
      <c r="K406" s="35">
        <f>IF(J406&gt;0,(J406*100/(E406)),0)</f>
        <v>5.882352941176471</v>
      </c>
      <c r="L406" s="7">
        <v>21</v>
      </c>
      <c r="M406" s="8">
        <v>10</v>
      </c>
      <c r="N406" s="33">
        <f>IF(M406&gt;0,(M406*100/(L406-S406)),0)</f>
        <v>50</v>
      </c>
      <c r="O406" s="8">
        <v>3</v>
      </c>
      <c r="P406" s="8">
        <v>7</v>
      </c>
      <c r="Q406" s="8">
        <v>10</v>
      </c>
      <c r="R406" s="34">
        <f>IF(Q406&gt;0,(Q406*100/(L406-S406)),0)</f>
        <v>50</v>
      </c>
      <c r="S406" s="58">
        <v>1</v>
      </c>
      <c r="T406" s="87">
        <f>IF(S406&gt;0,(S406*100/(L406)),0)</f>
        <v>4.7619047619047619</v>
      </c>
      <c r="U406" s="86"/>
      <c r="V406" s="165"/>
    </row>
    <row r="407" spans="1:24" s="44" customFormat="1" ht="15.75" thickBot="1">
      <c r="A407" s="430" t="s">
        <v>13</v>
      </c>
      <c r="B407" s="430"/>
      <c r="C407" s="430"/>
      <c r="D407" s="430"/>
      <c r="E407" s="366">
        <f t="shared" ref="E407:T407" si="163">SUM(E406:E406)</f>
        <v>17</v>
      </c>
      <c r="F407" s="40">
        <f t="shared" si="163"/>
        <v>7</v>
      </c>
      <c r="G407" s="41">
        <f t="shared" si="163"/>
        <v>43.75</v>
      </c>
      <c r="H407" s="40">
        <f t="shared" si="163"/>
        <v>9</v>
      </c>
      <c r="I407" s="41">
        <f t="shared" si="163"/>
        <v>56.25</v>
      </c>
      <c r="J407" s="40">
        <f t="shared" si="163"/>
        <v>1</v>
      </c>
      <c r="K407" s="42">
        <f t="shared" si="163"/>
        <v>5.882352941176471</v>
      </c>
      <c r="L407" s="39">
        <f t="shared" si="163"/>
        <v>21</v>
      </c>
      <c r="M407" s="40">
        <f t="shared" si="163"/>
        <v>10</v>
      </c>
      <c r="N407" s="41">
        <f t="shared" si="163"/>
        <v>50</v>
      </c>
      <c r="O407" s="40">
        <f t="shared" si="163"/>
        <v>3</v>
      </c>
      <c r="P407" s="40">
        <f t="shared" si="163"/>
        <v>7</v>
      </c>
      <c r="Q407" s="40">
        <f t="shared" si="163"/>
        <v>10</v>
      </c>
      <c r="R407" s="41">
        <f t="shared" si="163"/>
        <v>50</v>
      </c>
      <c r="S407" s="40">
        <f t="shared" si="163"/>
        <v>1</v>
      </c>
      <c r="T407" s="72">
        <f t="shared" si="163"/>
        <v>4.7619047619047619</v>
      </c>
      <c r="U407" s="226"/>
      <c r="V407" s="160"/>
      <c r="W407" s="43"/>
      <c r="X407" s="43"/>
    </row>
    <row r="408" spans="1:24" s="50" customFormat="1">
      <c r="A408" s="431" t="s">
        <v>14</v>
      </c>
      <c r="B408" s="431"/>
      <c r="C408" s="431"/>
      <c r="D408" s="431"/>
      <c r="E408" s="367">
        <f>SUM(E407)</f>
        <v>17</v>
      </c>
      <c r="F408" s="176">
        <f>F407</f>
        <v>7</v>
      </c>
      <c r="G408" s="177">
        <f>IF(F408&gt;0,(F408*100/(E408-J408)),0)</f>
        <v>43.75</v>
      </c>
      <c r="H408" s="176">
        <f>H407</f>
        <v>9</v>
      </c>
      <c r="I408" s="178">
        <f>IF(H408&gt;0,(H408*100/(E408-J408)),0)</f>
        <v>56.25</v>
      </c>
      <c r="J408" s="179">
        <f>J407</f>
        <v>1</v>
      </c>
      <c r="K408" s="180">
        <f>IF(J408&gt;0,(J408*100/E408),0)</f>
        <v>5.882352941176471</v>
      </c>
      <c r="L408" s="175">
        <f>L407</f>
        <v>21</v>
      </c>
      <c r="M408" s="176">
        <f>M407</f>
        <v>10</v>
      </c>
      <c r="N408" s="177">
        <f>IF(M408&gt;0,(M408*100/(L408-S408)),0)</f>
        <v>50</v>
      </c>
      <c r="O408" s="176">
        <f>O407</f>
        <v>3</v>
      </c>
      <c r="P408" s="176">
        <f>P407</f>
        <v>7</v>
      </c>
      <c r="Q408" s="176">
        <f>Q407</f>
        <v>10</v>
      </c>
      <c r="R408" s="178">
        <f>IF(Q408&gt;0,(Q408*100/(L408-S408)),0)</f>
        <v>50</v>
      </c>
      <c r="S408" s="179">
        <f>S407</f>
        <v>1</v>
      </c>
      <c r="T408" s="181">
        <f>IF(S408&gt;0,(S408*100/L408),0)</f>
        <v>4.7619047619047619</v>
      </c>
      <c r="U408" s="312" t="s">
        <v>106</v>
      </c>
      <c r="V408" s="161"/>
    </row>
    <row r="409" spans="1:24">
      <c r="A409" s="75"/>
      <c r="B409" s="75"/>
      <c r="C409" s="351"/>
      <c r="D409" s="124"/>
      <c r="E409" s="368"/>
      <c r="F409" s="75"/>
      <c r="G409" s="315"/>
      <c r="H409" s="75"/>
      <c r="I409" s="315"/>
      <c r="J409" s="75"/>
      <c r="K409" s="315"/>
      <c r="L409" s="316"/>
      <c r="M409" s="75"/>
      <c r="N409" s="315"/>
      <c r="O409" s="75"/>
      <c r="P409" s="316"/>
      <c r="Q409" s="316"/>
      <c r="R409" s="315"/>
      <c r="S409" s="75"/>
      <c r="T409" s="315"/>
      <c r="U409" s="75"/>
      <c r="V409" s="162"/>
    </row>
    <row r="410" spans="1:24">
      <c r="A410" s="75"/>
      <c r="B410" s="75"/>
      <c r="C410" s="351"/>
      <c r="D410" s="124"/>
      <c r="E410" s="368"/>
      <c r="F410" s="75"/>
      <c r="G410" s="315"/>
      <c r="H410" s="75"/>
      <c r="I410" s="315"/>
      <c r="J410" s="75"/>
      <c r="K410" s="315"/>
      <c r="L410" s="316"/>
      <c r="M410" s="75"/>
      <c r="N410" s="315"/>
      <c r="O410" s="75"/>
      <c r="P410" s="316"/>
      <c r="Q410" s="316"/>
      <c r="R410" s="315"/>
      <c r="S410" s="75"/>
      <c r="T410" s="315"/>
      <c r="U410" s="75"/>
      <c r="V410" s="162"/>
    </row>
    <row r="411" spans="1:24" s="1" customFormat="1" ht="18.75">
      <c r="A411" s="432" t="s">
        <v>84</v>
      </c>
      <c r="B411" s="433"/>
      <c r="C411" s="433"/>
      <c r="D411" s="433"/>
      <c r="E411" s="433"/>
      <c r="F411" s="433"/>
      <c r="G411" s="433"/>
      <c r="H411" s="433"/>
      <c r="I411" s="433"/>
      <c r="J411" s="433"/>
      <c r="K411" s="433"/>
      <c r="L411" s="433"/>
      <c r="M411" s="433"/>
      <c r="N411" s="433"/>
      <c r="O411" s="433"/>
      <c r="P411" s="433"/>
      <c r="Q411" s="433"/>
      <c r="R411" s="433"/>
      <c r="S411" s="433"/>
      <c r="T411" s="433"/>
      <c r="U411" s="200"/>
      <c r="V411" s="164"/>
    </row>
    <row r="412" spans="1:24" s="1" customFormat="1" ht="19.5" thickBot="1">
      <c r="A412" s="434" t="s">
        <v>83</v>
      </c>
      <c r="B412" s="435"/>
      <c r="C412" s="435"/>
      <c r="D412" s="435"/>
      <c r="E412" s="435"/>
      <c r="F412" s="435"/>
      <c r="G412" s="435"/>
      <c r="H412" s="435"/>
      <c r="I412" s="435"/>
      <c r="J412" s="435"/>
      <c r="K412" s="435"/>
      <c r="L412" s="435"/>
      <c r="M412" s="435"/>
      <c r="N412" s="435"/>
      <c r="O412" s="435"/>
      <c r="P412" s="435"/>
      <c r="Q412" s="435"/>
      <c r="R412" s="435"/>
      <c r="S412" s="435"/>
      <c r="T412" s="435"/>
      <c r="U412" s="201"/>
      <c r="V412" s="164"/>
    </row>
    <row r="413" spans="1:24" s="512" customFormat="1" ht="15.75" thickBot="1">
      <c r="A413" s="510"/>
      <c r="B413" s="511"/>
      <c r="C413" s="511"/>
      <c r="D413" s="511"/>
      <c r="E413" s="511"/>
      <c r="F413" s="511"/>
      <c r="G413" s="511"/>
      <c r="H413" s="511"/>
      <c r="I413" s="511"/>
      <c r="J413" s="511"/>
      <c r="K413" s="511"/>
      <c r="L413" s="511"/>
      <c r="M413" s="511"/>
      <c r="N413" s="511"/>
      <c r="O413" s="511"/>
      <c r="P413" s="511"/>
      <c r="Q413" s="511"/>
      <c r="R413" s="511"/>
      <c r="S413" s="511"/>
      <c r="T413" s="511"/>
      <c r="U413" s="511"/>
      <c r="V413" s="511"/>
      <c r="W413" s="511"/>
      <c r="X413" s="511"/>
    </row>
    <row r="414" spans="1:24" s="69" customFormat="1" ht="15.75" thickBot="1">
      <c r="A414" s="508" t="s">
        <v>0</v>
      </c>
      <c r="B414" s="508"/>
      <c r="C414" s="474" t="s">
        <v>25</v>
      </c>
      <c r="D414" s="475"/>
      <c r="E414" s="513" t="s">
        <v>1</v>
      </c>
      <c r="F414" s="514"/>
      <c r="G414" s="514"/>
      <c r="H414" s="514"/>
      <c r="I414" s="514"/>
      <c r="J414" s="514"/>
      <c r="K414" s="515"/>
      <c r="L414" s="513" t="s">
        <v>2</v>
      </c>
      <c r="M414" s="514"/>
      <c r="N414" s="514"/>
      <c r="O414" s="514"/>
      <c r="P414" s="514"/>
      <c r="Q414" s="514"/>
      <c r="R414" s="514"/>
      <c r="S414" s="514"/>
      <c r="T414" s="516"/>
      <c r="U414" s="191" t="s">
        <v>34</v>
      </c>
      <c r="V414" s="216"/>
    </row>
    <row r="415" spans="1:24" s="69" customFormat="1" ht="15.75" thickBot="1">
      <c r="A415" s="517" t="s">
        <v>3</v>
      </c>
      <c r="B415" s="517" t="s">
        <v>4</v>
      </c>
      <c r="C415" s="476"/>
      <c r="D415" s="477"/>
      <c r="E415" s="518" t="s">
        <v>5</v>
      </c>
      <c r="F415" s="452" t="s">
        <v>6</v>
      </c>
      <c r="G415" s="452"/>
      <c r="H415" s="453" t="s">
        <v>7</v>
      </c>
      <c r="I415" s="453"/>
      <c r="J415" s="454" t="s">
        <v>8</v>
      </c>
      <c r="K415" s="455"/>
      <c r="L415" s="520" t="s">
        <v>5</v>
      </c>
      <c r="M415" s="458" t="s">
        <v>6</v>
      </c>
      <c r="N415" s="459"/>
      <c r="O415" s="453" t="s">
        <v>7</v>
      </c>
      <c r="P415" s="453"/>
      <c r="Q415" s="453"/>
      <c r="R415" s="453"/>
      <c r="S415" s="460" t="s">
        <v>8</v>
      </c>
      <c r="T415" s="461"/>
      <c r="U415" s="155"/>
      <c r="V415" s="216"/>
    </row>
    <row r="416" spans="1:24" s="69" customFormat="1">
      <c r="A416" s="517"/>
      <c r="B416" s="517"/>
      <c r="C416" s="476"/>
      <c r="D416" s="477"/>
      <c r="E416" s="518"/>
      <c r="F416" s="462" t="s">
        <v>9</v>
      </c>
      <c r="G416" s="464" t="s">
        <v>10</v>
      </c>
      <c r="H416" s="462" t="s">
        <v>9</v>
      </c>
      <c r="I416" s="466" t="s">
        <v>10</v>
      </c>
      <c r="J416" s="468" t="s">
        <v>5</v>
      </c>
      <c r="K416" s="470" t="s">
        <v>10</v>
      </c>
      <c r="L416" s="520"/>
      <c r="M416" s="462" t="s">
        <v>9</v>
      </c>
      <c r="N416" s="464" t="s">
        <v>10</v>
      </c>
      <c r="O416" s="508" t="s">
        <v>9</v>
      </c>
      <c r="P416" s="508"/>
      <c r="Q416" s="508"/>
      <c r="R416" s="466" t="s">
        <v>10</v>
      </c>
      <c r="S416" s="468" t="s">
        <v>5</v>
      </c>
      <c r="T416" s="472" t="s">
        <v>10</v>
      </c>
      <c r="U416" s="156"/>
      <c r="V416" s="216"/>
    </row>
    <row r="417" spans="1:24" s="69" customFormat="1" ht="15.75" thickBot="1">
      <c r="A417" s="517"/>
      <c r="B417" s="517"/>
      <c r="C417" s="478"/>
      <c r="D417" s="479"/>
      <c r="E417" s="519"/>
      <c r="F417" s="463"/>
      <c r="G417" s="465"/>
      <c r="H417" s="463"/>
      <c r="I417" s="467"/>
      <c r="J417" s="469"/>
      <c r="K417" s="471"/>
      <c r="L417" s="521"/>
      <c r="M417" s="463"/>
      <c r="N417" s="465"/>
      <c r="O417" s="66" t="s">
        <v>11</v>
      </c>
      <c r="P417" s="67" t="s">
        <v>12</v>
      </c>
      <c r="Q417" s="67" t="s">
        <v>13</v>
      </c>
      <c r="R417" s="467"/>
      <c r="S417" s="469"/>
      <c r="T417" s="473"/>
      <c r="U417" s="156"/>
      <c r="V417" s="216"/>
    </row>
    <row r="418" spans="1:24" s="69" customFormat="1" ht="15.75" thickBot="1">
      <c r="A418" s="508"/>
      <c r="B418" s="508"/>
      <c r="C418" s="508"/>
      <c r="D418" s="508"/>
      <c r="E418" s="509"/>
      <c r="F418" s="509"/>
      <c r="G418" s="509"/>
      <c r="H418" s="509"/>
      <c r="I418" s="509"/>
      <c r="J418" s="509"/>
      <c r="K418" s="509"/>
      <c r="L418" s="509"/>
      <c r="M418" s="509"/>
      <c r="N418" s="509"/>
      <c r="O418" s="509"/>
      <c r="P418" s="509"/>
      <c r="Q418" s="509"/>
      <c r="R418" s="509"/>
      <c r="S418" s="509"/>
      <c r="T418" s="510"/>
      <c r="U418" s="206"/>
      <c r="V418" s="216"/>
    </row>
    <row r="419" spans="1:24" s="12" customFormat="1" ht="14.25" customHeight="1" thickBot="1">
      <c r="A419" s="57">
        <v>42917</v>
      </c>
      <c r="B419" s="57">
        <v>43100</v>
      </c>
      <c r="C419" s="348"/>
      <c r="D419" s="377" t="s">
        <v>18</v>
      </c>
      <c r="E419" s="365">
        <v>0</v>
      </c>
      <c r="F419" s="14">
        <v>0</v>
      </c>
      <c r="G419" s="36">
        <f t="shared" ref="G419:G421" si="164">IF(F419&gt;0,(F419*100/(E419-J419)),0)</f>
        <v>0</v>
      </c>
      <c r="H419" s="14">
        <v>0</v>
      </c>
      <c r="I419" s="37">
        <f t="shared" ref="I419:I421" si="165">IF(H419&gt;0,(H419*100/(E419-J419)),0)</f>
        <v>0</v>
      </c>
      <c r="J419" s="53">
        <v>0</v>
      </c>
      <c r="K419" s="38">
        <f t="shared" ref="K419:K421" si="166">IF(J419&gt;0,(J419*100/(E419)),0)</f>
        <v>0</v>
      </c>
      <c r="L419" s="13">
        <v>2</v>
      </c>
      <c r="M419" s="14">
        <v>1</v>
      </c>
      <c r="N419" s="36">
        <f t="shared" ref="N419:N421" si="167">IF(M419&gt;0,(M419*100/(L419-S419)),0)</f>
        <v>50</v>
      </c>
      <c r="O419" s="14">
        <v>0</v>
      </c>
      <c r="P419" s="14">
        <v>1</v>
      </c>
      <c r="Q419" s="14">
        <v>1</v>
      </c>
      <c r="R419" s="37">
        <f t="shared" ref="R419:R421" si="168">IF(Q419&gt;0,(Q419*100/(L419-S419)),0)</f>
        <v>50</v>
      </c>
      <c r="S419" s="56">
        <v>0</v>
      </c>
      <c r="T419" s="71">
        <f t="shared" ref="T419:T421" si="169">IF(S419&gt;0,(S419*100/(L419)),0)</f>
        <v>0</v>
      </c>
      <c r="U419" s="204"/>
      <c r="V419" s="165"/>
    </row>
    <row r="420" spans="1:24" s="69" customFormat="1" ht="15.75" thickBot="1">
      <c r="A420" s="68"/>
      <c r="B420" s="68"/>
      <c r="C420" s="352"/>
      <c r="D420" s="377" t="s">
        <v>19</v>
      </c>
      <c r="E420" s="365">
        <v>2</v>
      </c>
      <c r="F420" s="14">
        <v>2</v>
      </c>
      <c r="G420" s="36">
        <f t="shared" si="164"/>
        <v>100</v>
      </c>
      <c r="H420" s="14">
        <v>0</v>
      </c>
      <c r="I420" s="37">
        <f t="shared" si="165"/>
        <v>0</v>
      </c>
      <c r="J420" s="53">
        <v>0</v>
      </c>
      <c r="K420" s="38">
        <f t="shared" si="166"/>
        <v>0</v>
      </c>
      <c r="L420" s="13">
        <v>9</v>
      </c>
      <c r="M420" s="14">
        <v>5</v>
      </c>
      <c r="N420" s="36">
        <f t="shared" si="167"/>
        <v>55.555555555555557</v>
      </c>
      <c r="O420" s="14">
        <v>3</v>
      </c>
      <c r="P420" s="14">
        <v>1</v>
      </c>
      <c r="Q420" s="14">
        <v>4</v>
      </c>
      <c r="R420" s="37">
        <f t="shared" si="168"/>
        <v>44.444444444444443</v>
      </c>
      <c r="S420" s="56">
        <v>0</v>
      </c>
      <c r="T420" s="71">
        <f t="shared" si="169"/>
        <v>0</v>
      </c>
      <c r="U420" s="155"/>
      <c r="V420" s="218"/>
      <c r="W420" s="70"/>
      <c r="X420" s="70"/>
    </row>
    <row r="421" spans="1:24" s="69" customFormat="1" ht="15.75" thickBot="1">
      <c r="A421" s="68"/>
      <c r="B421" s="68"/>
      <c r="C421" s="352"/>
      <c r="D421" s="377" t="s">
        <v>15</v>
      </c>
      <c r="E421" s="365">
        <v>175</v>
      </c>
      <c r="F421" s="14">
        <v>130</v>
      </c>
      <c r="G421" s="36">
        <f t="shared" si="164"/>
        <v>76.92307692307692</v>
      </c>
      <c r="H421" s="14">
        <v>39</v>
      </c>
      <c r="I421" s="37">
        <f t="shared" si="165"/>
        <v>23.076923076923077</v>
      </c>
      <c r="J421" s="53">
        <v>6</v>
      </c>
      <c r="K421" s="38">
        <f t="shared" si="166"/>
        <v>3.4285714285714284</v>
      </c>
      <c r="L421" s="13">
        <v>265</v>
      </c>
      <c r="M421" s="14">
        <v>130</v>
      </c>
      <c r="N421" s="36">
        <f t="shared" si="167"/>
        <v>51.383399209486164</v>
      </c>
      <c r="O421" s="14">
        <v>49</v>
      </c>
      <c r="P421" s="14">
        <v>74</v>
      </c>
      <c r="Q421" s="14">
        <v>123</v>
      </c>
      <c r="R421" s="37">
        <f t="shared" si="168"/>
        <v>48.616600790513836</v>
      </c>
      <c r="S421" s="56">
        <v>12</v>
      </c>
      <c r="T421" s="71">
        <f t="shared" si="169"/>
        <v>4.5283018867924527</v>
      </c>
      <c r="U421" s="156"/>
      <c r="V421" s="218"/>
      <c r="W421" s="70"/>
      <c r="X421" s="70"/>
    </row>
    <row r="422" spans="1:24" s="44" customFormat="1" ht="15.75" thickBot="1">
      <c r="A422" s="430" t="s">
        <v>13</v>
      </c>
      <c r="B422" s="430"/>
      <c r="C422" s="430"/>
      <c r="D422" s="430"/>
      <c r="E422" s="366">
        <f t="shared" ref="E422:T422" si="170">SUM(E419:E421)</f>
        <v>177</v>
      </c>
      <c r="F422" s="40">
        <f t="shared" si="170"/>
        <v>132</v>
      </c>
      <c r="G422" s="41">
        <f t="shared" si="170"/>
        <v>176.92307692307691</v>
      </c>
      <c r="H422" s="40">
        <f t="shared" si="170"/>
        <v>39</v>
      </c>
      <c r="I422" s="41">
        <f t="shared" si="170"/>
        <v>23.076923076923077</v>
      </c>
      <c r="J422" s="40">
        <f t="shared" si="170"/>
        <v>6</v>
      </c>
      <c r="K422" s="42">
        <f t="shared" si="170"/>
        <v>3.4285714285714284</v>
      </c>
      <c r="L422" s="39">
        <f t="shared" si="170"/>
        <v>276</v>
      </c>
      <c r="M422" s="40">
        <f t="shared" si="170"/>
        <v>136</v>
      </c>
      <c r="N422" s="41">
        <f t="shared" si="170"/>
        <v>156.93895476504173</v>
      </c>
      <c r="O422" s="40">
        <f t="shared" si="170"/>
        <v>52</v>
      </c>
      <c r="P422" s="40">
        <f t="shared" si="170"/>
        <v>76</v>
      </c>
      <c r="Q422" s="40">
        <f t="shared" si="170"/>
        <v>128</v>
      </c>
      <c r="R422" s="41">
        <f t="shared" si="170"/>
        <v>143.06104523495827</v>
      </c>
      <c r="S422" s="40">
        <f t="shared" si="170"/>
        <v>12</v>
      </c>
      <c r="T422" s="72">
        <f t="shared" si="170"/>
        <v>4.5283018867924527</v>
      </c>
      <c r="U422" s="202"/>
      <c r="V422" s="160"/>
      <c r="W422" s="43"/>
      <c r="X422" s="43"/>
    </row>
    <row r="423" spans="1:24" s="50" customFormat="1" ht="15.75" thickBot="1">
      <c r="A423" s="431" t="s">
        <v>14</v>
      </c>
      <c r="B423" s="431"/>
      <c r="C423" s="431"/>
      <c r="D423" s="431"/>
      <c r="E423" s="367">
        <f>SUM(E422)</f>
        <v>177</v>
      </c>
      <c r="F423" s="176">
        <f>F422</f>
        <v>132</v>
      </c>
      <c r="G423" s="177">
        <f>IF(F423&gt;0,(F423*100/(E423-J423)),0)</f>
        <v>77.192982456140356</v>
      </c>
      <c r="H423" s="176">
        <f>H422</f>
        <v>39</v>
      </c>
      <c r="I423" s="178">
        <f>IF(H423&gt;0,(H423*100/(E423-J423)),0)</f>
        <v>22.807017543859651</v>
      </c>
      <c r="J423" s="179">
        <f>J422</f>
        <v>6</v>
      </c>
      <c r="K423" s="180">
        <f>IF(J423&gt;0,(J423*100/E423),0)</f>
        <v>3.3898305084745761</v>
      </c>
      <c r="L423" s="175">
        <f>L422</f>
        <v>276</v>
      </c>
      <c r="M423" s="176">
        <f>M422</f>
        <v>136</v>
      </c>
      <c r="N423" s="177">
        <f>IF(M423&gt;0,(M423*100/(L423-S423)),0)</f>
        <v>51.515151515151516</v>
      </c>
      <c r="O423" s="176">
        <f>O422</f>
        <v>52</v>
      </c>
      <c r="P423" s="176">
        <f>P422</f>
        <v>76</v>
      </c>
      <c r="Q423" s="176">
        <f>Q422</f>
        <v>128</v>
      </c>
      <c r="R423" s="178">
        <f>IF(Q423&gt;0,(Q423*100/(L423-S423)),0)</f>
        <v>48.484848484848484</v>
      </c>
      <c r="S423" s="179">
        <f>S422</f>
        <v>12</v>
      </c>
      <c r="T423" s="181">
        <f>IF(S423&gt;0,(S423*100/L423),0)</f>
        <v>4.3478260869565215</v>
      </c>
      <c r="U423" s="312" t="s">
        <v>106</v>
      </c>
      <c r="V423" s="161"/>
    </row>
    <row r="424" spans="1:24">
      <c r="A424" s="291"/>
      <c r="B424" s="292"/>
      <c r="C424" s="353"/>
      <c r="D424" s="136"/>
      <c r="E424" s="369"/>
      <c r="F424" s="292"/>
      <c r="G424" s="293"/>
      <c r="H424" s="292"/>
      <c r="I424" s="293"/>
      <c r="J424" s="292"/>
      <c r="K424" s="293"/>
      <c r="L424" s="294"/>
      <c r="M424" s="292"/>
      <c r="N424" s="293"/>
      <c r="O424" s="292"/>
      <c r="P424" s="294"/>
      <c r="Q424" s="294"/>
      <c r="R424" s="293"/>
      <c r="S424" s="292"/>
      <c r="T424" s="293"/>
      <c r="U424" s="267"/>
      <c r="V424" s="162"/>
    </row>
    <row r="425" spans="1:24" ht="15.75" thickBot="1">
      <c r="A425" s="321"/>
      <c r="B425" s="322"/>
      <c r="C425" s="354"/>
      <c r="D425" s="384"/>
      <c r="E425" s="371"/>
      <c r="F425" s="322"/>
      <c r="G425" s="323"/>
      <c r="H425" s="322"/>
      <c r="I425" s="323"/>
      <c r="J425" s="322"/>
      <c r="K425" s="323"/>
      <c r="L425" s="324"/>
      <c r="M425" s="322"/>
      <c r="N425" s="323"/>
      <c r="O425" s="322"/>
      <c r="P425" s="324"/>
      <c r="Q425" s="324"/>
      <c r="R425" s="323"/>
      <c r="S425" s="322"/>
      <c r="T425" s="323"/>
      <c r="U425" s="325"/>
      <c r="V425" s="162"/>
    </row>
    <row r="426" spans="1:24" s="1" customFormat="1" ht="18.75">
      <c r="A426" s="432" t="s">
        <v>85</v>
      </c>
      <c r="B426" s="433"/>
      <c r="C426" s="433"/>
      <c r="D426" s="433"/>
      <c r="E426" s="433"/>
      <c r="F426" s="433"/>
      <c r="G426" s="433"/>
      <c r="H426" s="433"/>
      <c r="I426" s="433"/>
      <c r="J426" s="433"/>
      <c r="K426" s="433"/>
      <c r="L426" s="433"/>
      <c r="M426" s="433"/>
      <c r="N426" s="433"/>
      <c r="O426" s="433"/>
      <c r="P426" s="433"/>
      <c r="Q426" s="433"/>
      <c r="R426" s="433"/>
      <c r="S426" s="433"/>
      <c r="T426" s="433"/>
      <c r="U426" s="200"/>
      <c r="V426" s="164"/>
    </row>
    <row r="427" spans="1:24" s="1" customFormat="1" ht="19.5" thickBot="1">
      <c r="A427" s="434" t="s">
        <v>86</v>
      </c>
      <c r="B427" s="435"/>
      <c r="C427" s="435"/>
      <c r="D427" s="435"/>
      <c r="E427" s="435"/>
      <c r="F427" s="435"/>
      <c r="G427" s="435"/>
      <c r="H427" s="435"/>
      <c r="I427" s="435"/>
      <c r="J427" s="435"/>
      <c r="K427" s="435"/>
      <c r="L427" s="435"/>
      <c r="M427" s="435"/>
      <c r="N427" s="435"/>
      <c r="O427" s="435"/>
      <c r="P427" s="435"/>
      <c r="Q427" s="435"/>
      <c r="R427" s="435"/>
      <c r="S427" s="435"/>
      <c r="T427" s="435"/>
      <c r="U427" s="201"/>
      <c r="V427" s="164"/>
    </row>
    <row r="428" spans="1:24" s="498" customFormat="1" ht="15.75" thickBot="1">
      <c r="A428" s="496"/>
      <c r="B428" s="497"/>
      <c r="C428" s="497"/>
      <c r="D428" s="497"/>
      <c r="E428" s="497"/>
      <c r="F428" s="497"/>
      <c r="G428" s="497"/>
      <c r="H428" s="497"/>
      <c r="I428" s="497"/>
      <c r="J428" s="497"/>
      <c r="K428" s="497"/>
      <c r="L428" s="497"/>
      <c r="M428" s="497"/>
      <c r="N428" s="497"/>
      <c r="O428" s="497"/>
      <c r="P428" s="497"/>
      <c r="Q428" s="497"/>
      <c r="R428" s="497"/>
      <c r="S428" s="497"/>
      <c r="T428" s="497"/>
      <c r="U428" s="497"/>
      <c r="V428" s="497"/>
      <c r="W428" s="497"/>
      <c r="X428" s="497"/>
    </row>
    <row r="429" spans="1:24" s="76" customFormat="1" ht="15.75" thickBot="1">
      <c r="A429" s="494" t="s">
        <v>0</v>
      </c>
      <c r="B429" s="494"/>
      <c r="C429" s="474" t="s">
        <v>25</v>
      </c>
      <c r="D429" s="475"/>
      <c r="E429" s="499" t="s">
        <v>1</v>
      </c>
      <c r="F429" s="500"/>
      <c r="G429" s="500"/>
      <c r="H429" s="500"/>
      <c r="I429" s="500"/>
      <c r="J429" s="500"/>
      <c r="K429" s="501"/>
      <c r="L429" s="499" t="s">
        <v>2</v>
      </c>
      <c r="M429" s="500"/>
      <c r="N429" s="500"/>
      <c r="O429" s="500"/>
      <c r="P429" s="500"/>
      <c r="Q429" s="500"/>
      <c r="R429" s="500"/>
      <c r="S429" s="500"/>
      <c r="T429" s="502"/>
      <c r="U429" s="227" t="s">
        <v>34</v>
      </c>
      <c r="V429" s="263"/>
    </row>
    <row r="430" spans="1:24" s="76" customFormat="1" ht="15.75" thickBot="1">
      <c r="A430" s="503" t="s">
        <v>3</v>
      </c>
      <c r="B430" s="503" t="s">
        <v>4</v>
      </c>
      <c r="C430" s="476"/>
      <c r="D430" s="477"/>
      <c r="E430" s="504" t="s">
        <v>5</v>
      </c>
      <c r="F430" s="452" t="s">
        <v>6</v>
      </c>
      <c r="G430" s="452"/>
      <c r="H430" s="453" t="s">
        <v>7</v>
      </c>
      <c r="I430" s="453"/>
      <c r="J430" s="454" t="s">
        <v>8</v>
      </c>
      <c r="K430" s="455"/>
      <c r="L430" s="506" t="s">
        <v>5</v>
      </c>
      <c r="M430" s="458" t="s">
        <v>6</v>
      </c>
      <c r="N430" s="459"/>
      <c r="O430" s="453" t="s">
        <v>7</v>
      </c>
      <c r="P430" s="453"/>
      <c r="Q430" s="453"/>
      <c r="R430" s="453"/>
      <c r="S430" s="460" t="s">
        <v>8</v>
      </c>
      <c r="T430" s="461"/>
      <c r="U430" s="229"/>
      <c r="V430" s="263"/>
    </row>
    <row r="431" spans="1:24" s="76" customFormat="1">
      <c r="A431" s="503"/>
      <c r="B431" s="503"/>
      <c r="C431" s="476"/>
      <c r="D431" s="477"/>
      <c r="E431" s="504"/>
      <c r="F431" s="462" t="s">
        <v>9</v>
      </c>
      <c r="G431" s="464" t="s">
        <v>10</v>
      </c>
      <c r="H431" s="462" t="s">
        <v>9</v>
      </c>
      <c r="I431" s="466" t="s">
        <v>10</v>
      </c>
      <c r="J431" s="468" t="s">
        <v>5</v>
      </c>
      <c r="K431" s="470" t="s">
        <v>10</v>
      </c>
      <c r="L431" s="506"/>
      <c r="M431" s="462" t="s">
        <v>9</v>
      </c>
      <c r="N431" s="464" t="s">
        <v>10</v>
      </c>
      <c r="O431" s="494" t="s">
        <v>9</v>
      </c>
      <c r="P431" s="494"/>
      <c r="Q431" s="494"/>
      <c r="R431" s="466" t="s">
        <v>10</v>
      </c>
      <c r="S431" s="468" t="s">
        <v>5</v>
      </c>
      <c r="T431" s="472" t="s">
        <v>10</v>
      </c>
      <c r="U431" s="228"/>
      <c r="V431" s="263"/>
    </row>
    <row r="432" spans="1:24" s="76" customFormat="1" ht="15.75" thickBot="1">
      <c r="A432" s="503"/>
      <c r="B432" s="503"/>
      <c r="C432" s="478"/>
      <c r="D432" s="479"/>
      <c r="E432" s="505"/>
      <c r="F432" s="463"/>
      <c r="G432" s="465"/>
      <c r="H432" s="463"/>
      <c r="I432" s="467"/>
      <c r="J432" s="469"/>
      <c r="K432" s="471"/>
      <c r="L432" s="507"/>
      <c r="M432" s="463"/>
      <c r="N432" s="465"/>
      <c r="O432" s="77" t="s">
        <v>11</v>
      </c>
      <c r="P432" s="78" t="s">
        <v>12</v>
      </c>
      <c r="Q432" s="78" t="s">
        <v>13</v>
      </c>
      <c r="R432" s="467"/>
      <c r="S432" s="469"/>
      <c r="T432" s="473"/>
      <c r="U432" s="231"/>
      <c r="V432" s="263"/>
    </row>
    <row r="433" spans="1:24" s="76" customFormat="1" ht="15.75" thickBot="1">
      <c r="A433" s="494"/>
      <c r="B433" s="494"/>
      <c r="C433" s="494"/>
      <c r="D433" s="494"/>
      <c r="E433" s="495"/>
      <c r="F433" s="495"/>
      <c r="G433" s="495"/>
      <c r="H433" s="495"/>
      <c r="I433" s="495"/>
      <c r="J433" s="495"/>
      <c r="K433" s="495"/>
      <c r="L433" s="495"/>
      <c r="M433" s="495"/>
      <c r="N433" s="495"/>
      <c r="O433" s="495"/>
      <c r="P433" s="495"/>
      <c r="Q433" s="495"/>
      <c r="R433" s="495"/>
      <c r="S433" s="495"/>
      <c r="T433" s="496"/>
      <c r="U433" s="233"/>
      <c r="V433" s="263"/>
    </row>
    <row r="434" spans="1:24" s="76" customFormat="1" ht="15.75" thickBot="1">
      <c r="A434" s="57">
        <v>42917</v>
      </c>
      <c r="B434" s="57">
        <v>43100</v>
      </c>
      <c r="C434" s="355"/>
      <c r="D434" s="377" t="s">
        <v>17</v>
      </c>
      <c r="E434" s="365">
        <v>5</v>
      </c>
      <c r="F434" s="14">
        <v>3</v>
      </c>
      <c r="G434" s="36">
        <f t="shared" ref="G434:G436" si="171">IF(F434&gt;0,(F434*100/(E434-J434)),0)</f>
        <v>60</v>
      </c>
      <c r="H434" s="14">
        <v>2</v>
      </c>
      <c r="I434" s="37">
        <f t="shared" ref="I434:I436" si="172">IF(H434&gt;0,(H434*100/(E434-J434)),0)</f>
        <v>40</v>
      </c>
      <c r="J434" s="53">
        <v>0</v>
      </c>
      <c r="K434" s="38">
        <f t="shared" ref="K434:K436" si="173">IF(J434&gt;0,(J434*100/(E434)),0)</f>
        <v>0</v>
      </c>
      <c r="L434" s="13">
        <v>6</v>
      </c>
      <c r="M434" s="14">
        <v>2</v>
      </c>
      <c r="N434" s="36">
        <f t="shared" ref="N434:N436" si="174">IF(M434&gt;0,(M434*100/(L434-S434)),0)</f>
        <v>40</v>
      </c>
      <c r="O434" s="14">
        <v>2</v>
      </c>
      <c r="P434" s="14">
        <v>1</v>
      </c>
      <c r="Q434" s="14">
        <v>3</v>
      </c>
      <c r="R434" s="37">
        <f t="shared" ref="R434:R436" si="175">IF(Q434&gt;0,(Q434*100/(L434-S434)),0)</f>
        <v>60</v>
      </c>
      <c r="S434" s="56">
        <v>1</v>
      </c>
      <c r="T434" s="71">
        <f t="shared" ref="T434:T436" si="176">IF(S434&gt;0,(S434*100/(L434)),0)</f>
        <v>16.666666666666668</v>
      </c>
      <c r="U434" s="205"/>
      <c r="V434" s="264"/>
      <c r="W434" s="80"/>
      <c r="X434" s="80"/>
    </row>
    <row r="435" spans="1:24" s="76" customFormat="1" ht="15.75" thickBot="1">
      <c r="A435" s="79"/>
      <c r="B435" s="79"/>
      <c r="C435" s="355"/>
      <c r="D435" s="377" t="s">
        <v>19</v>
      </c>
      <c r="E435" s="365">
        <v>9</v>
      </c>
      <c r="F435" s="14">
        <v>9</v>
      </c>
      <c r="G435" s="36">
        <f t="shared" si="171"/>
        <v>100</v>
      </c>
      <c r="H435" s="14">
        <v>0</v>
      </c>
      <c r="I435" s="37">
        <f t="shared" si="172"/>
        <v>0</v>
      </c>
      <c r="J435" s="53">
        <v>0</v>
      </c>
      <c r="K435" s="38">
        <f t="shared" si="173"/>
        <v>0</v>
      </c>
      <c r="L435" s="13">
        <v>20</v>
      </c>
      <c r="M435" s="14">
        <v>9</v>
      </c>
      <c r="N435" s="36">
        <f t="shared" si="174"/>
        <v>45</v>
      </c>
      <c r="O435" s="14">
        <v>10</v>
      </c>
      <c r="P435" s="14">
        <v>0</v>
      </c>
      <c r="Q435" s="14">
        <v>10</v>
      </c>
      <c r="R435" s="37">
        <f t="shared" si="175"/>
        <v>50</v>
      </c>
      <c r="S435" s="56">
        <v>0</v>
      </c>
      <c r="T435" s="71">
        <f t="shared" si="176"/>
        <v>0</v>
      </c>
      <c r="U435" s="230"/>
      <c r="V435" s="264"/>
      <c r="W435" s="80"/>
      <c r="X435" s="80"/>
    </row>
    <row r="436" spans="1:24" s="76" customFormat="1" ht="15.75" thickBot="1">
      <c r="A436" s="79"/>
      <c r="B436" s="79"/>
      <c r="C436" s="355"/>
      <c r="D436" s="377" t="s">
        <v>87</v>
      </c>
      <c r="E436" s="365">
        <v>167</v>
      </c>
      <c r="F436" s="14">
        <v>98</v>
      </c>
      <c r="G436" s="36">
        <f t="shared" si="171"/>
        <v>59.393939393939391</v>
      </c>
      <c r="H436" s="14">
        <v>67</v>
      </c>
      <c r="I436" s="37">
        <f t="shared" si="172"/>
        <v>40.606060606060609</v>
      </c>
      <c r="J436" s="53">
        <v>2</v>
      </c>
      <c r="K436" s="38">
        <f t="shared" si="173"/>
        <v>1.1976047904191616</v>
      </c>
      <c r="L436" s="13">
        <v>243</v>
      </c>
      <c r="M436" s="14">
        <v>104</v>
      </c>
      <c r="N436" s="36">
        <f t="shared" si="174"/>
        <v>48.148148148148145</v>
      </c>
      <c r="O436" s="14">
        <v>50</v>
      </c>
      <c r="P436" s="14">
        <v>62</v>
      </c>
      <c r="Q436" s="14">
        <v>112</v>
      </c>
      <c r="R436" s="37">
        <f t="shared" si="175"/>
        <v>51.851851851851855</v>
      </c>
      <c r="S436" s="56">
        <v>27</v>
      </c>
      <c r="T436" s="71">
        <f t="shared" si="176"/>
        <v>11.111111111111111</v>
      </c>
      <c r="U436" s="231"/>
      <c r="V436" s="264"/>
      <c r="W436" s="80"/>
      <c r="X436" s="80"/>
    </row>
    <row r="437" spans="1:24" s="44" customFormat="1" ht="15.75" thickBot="1">
      <c r="A437" s="430" t="s">
        <v>13</v>
      </c>
      <c r="B437" s="430"/>
      <c r="C437" s="430"/>
      <c r="D437" s="430"/>
      <c r="E437" s="366">
        <f t="shared" ref="E437:T437" si="177">SUM(E434:E436)</f>
        <v>181</v>
      </c>
      <c r="F437" s="40">
        <f t="shared" si="177"/>
        <v>110</v>
      </c>
      <c r="G437" s="41">
        <f t="shared" si="177"/>
        <v>219.39393939393938</v>
      </c>
      <c r="H437" s="40">
        <f t="shared" si="177"/>
        <v>69</v>
      </c>
      <c r="I437" s="41">
        <f t="shared" si="177"/>
        <v>80.606060606060609</v>
      </c>
      <c r="J437" s="40">
        <f t="shared" si="177"/>
        <v>2</v>
      </c>
      <c r="K437" s="42">
        <f t="shared" si="177"/>
        <v>1.1976047904191616</v>
      </c>
      <c r="L437" s="39">
        <f t="shared" si="177"/>
        <v>269</v>
      </c>
      <c r="M437" s="40">
        <f t="shared" si="177"/>
        <v>115</v>
      </c>
      <c r="N437" s="41">
        <f t="shared" si="177"/>
        <v>133.14814814814815</v>
      </c>
      <c r="O437" s="40">
        <f t="shared" si="177"/>
        <v>62</v>
      </c>
      <c r="P437" s="40">
        <f t="shared" si="177"/>
        <v>63</v>
      </c>
      <c r="Q437" s="40">
        <f t="shared" si="177"/>
        <v>125</v>
      </c>
      <c r="R437" s="41">
        <f t="shared" si="177"/>
        <v>161.85185185185185</v>
      </c>
      <c r="S437" s="40">
        <f t="shared" si="177"/>
        <v>28</v>
      </c>
      <c r="T437" s="72">
        <f t="shared" si="177"/>
        <v>27.777777777777779</v>
      </c>
      <c r="U437" s="232"/>
      <c r="V437" s="160"/>
      <c r="W437" s="43"/>
      <c r="X437" s="43"/>
    </row>
    <row r="438" spans="1:24" s="50" customFormat="1" ht="15.75" thickBot="1">
      <c r="A438" s="431" t="s">
        <v>14</v>
      </c>
      <c r="B438" s="431"/>
      <c r="C438" s="431"/>
      <c r="D438" s="431"/>
      <c r="E438" s="367">
        <f>SUM(E437)</f>
        <v>181</v>
      </c>
      <c r="F438" s="176">
        <f>F437</f>
        <v>110</v>
      </c>
      <c r="G438" s="177">
        <f>IF(F438&gt;0,(F438*100/(E438-J438)),0)</f>
        <v>61.452513966480446</v>
      </c>
      <c r="H438" s="176">
        <f>H437</f>
        <v>69</v>
      </c>
      <c r="I438" s="178">
        <f>IF(H438&gt;0,(H438*100/(E438-J438)),0)</f>
        <v>38.547486033519554</v>
      </c>
      <c r="J438" s="179">
        <f>J437</f>
        <v>2</v>
      </c>
      <c r="K438" s="180">
        <f>IF(J438&gt;0,(J438*100/E438),0)</f>
        <v>1.1049723756906078</v>
      </c>
      <c r="L438" s="175">
        <f>L437</f>
        <v>269</v>
      </c>
      <c r="M438" s="176">
        <f>M437</f>
        <v>115</v>
      </c>
      <c r="N438" s="177">
        <f>IF(M438&gt;0,(M438*100/(L438-S438)),0)</f>
        <v>47.717842323651453</v>
      </c>
      <c r="O438" s="176">
        <f>O437</f>
        <v>62</v>
      </c>
      <c r="P438" s="176">
        <f>P437</f>
        <v>63</v>
      </c>
      <c r="Q438" s="176">
        <f>Q437</f>
        <v>125</v>
      </c>
      <c r="R438" s="178">
        <f>IF(Q438&gt;0,(Q438*100/(L438-S438)),0)</f>
        <v>51.867219917012449</v>
      </c>
      <c r="S438" s="179">
        <f>S437</f>
        <v>28</v>
      </c>
      <c r="T438" s="181">
        <f>IF(S438&gt;0,(S438*100/L438),0)</f>
        <v>10.408921933085502</v>
      </c>
      <c r="U438" s="317" t="s">
        <v>106</v>
      </c>
      <c r="V438" s="161"/>
    </row>
    <row r="439" spans="1:24">
      <c r="A439" s="291"/>
      <c r="B439" s="292"/>
      <c r="C439" s="353"/>
      <c r="D439" s="136"/>
      <c r="E439" s="369"/>
      <c r="F439" s="292"/>
      <c r="G439" s="293"/>
      <c r="H439" s="292"/>
      <c r="I439" s="293"/>
      <c r="J439" s="292"/>
      <c r="K439" s="293"/>
      <c r="L439" s="294"/>
      <c r="M439" s="292"/>
      <c r="N439" s="293"/>
      <c r="O439" s="292"/>
      <c r="P439" s="294"/>
      <c r="Q439" s="294"/>
      <c r="R439" s="293"/>
      <c r="S439" s="292"/>
      <c r="T439" s="293"/>
      <c r="U439" s="267"/>
      <c r="V439" s="162"/>
    </row>
    <row r="440" spans="1:24" ht="15.75" thickBot="1">
      <c r="A440" s="321"/>
      <c r="B440" s="322"/>
      <c r="C440" s="354"/>
      <c r="D440" s="384"/>
      <c r="E440" s="371"/>
      <c r="F440" s="322"/>
      <c r="G440" s="323"/>
      <c r="H440" s="322"/>
      <c r="I440" s="323"/>
      <c r="J440" s="322"/>
      <c r="K440" s="323"/>
      <c r="L440" s="324"/>
      <c r="M440" s="322"/>
      <c r="N440" s="323"/>
      <c r="O440" s="322"/>
      <c r="P440" s="324"/>
      <c r="Q440" s="324"/>
      <c r="R440" s="323"/>
      <c r="S440" s="322"/>
      <c r="T440" s="323"/>
      <c r="U440" s="325"/>
      <c r="V440" s="162"/>
    </row>
    <row r="441" spans="1:24" s="1" customFormat="1" ht="18.75">
      <c r="A441" s="432" t="s">
        <v>88</v>
      </c>
      <c r="B441" s="433"/>
      <c r="C441" s="433"/>
      <c r="D441" s="433"/>
      <c r="E441" s="433"/>
      <c r="F441" s="433"/>
      <c r="G441" s="433"/>
      <c r="H441" s="433"/>
      <c r="I441" s="433"/>
      <c r="J441" s="433"/>
      <c r="K441" s="433"/>
      <c r="L441" s="433"/>
      <c r="M441" s="433"/>
      <c r="N441" s="433"/>
      <c r="O441" s="433"/>
      <c r="P441" s="433"/>
      <c r="Q441" s="433"/>
      <c r="R441" s="433"/>
      <c r="S441" s="433"/>
      <c r="T441" s="433"/>
      <c r="U441" s="200"/>
      <c r="V441" s="164"/>
    </row>
    <row r="442" spans="1:24" s="1" customFormat="1" ht="19.5" thickBot="1">
      <c r="A442" s="434" t="s">
        <v>89</v>
      </c>
      <c r="B442" s="435"/>
      <c r="C442" s="435"/>
      <c r="D442" s="435"/>
      <c r="E442" s="435"/>
      <c r="F442" s="435"/>
      <c r="G442" s="435"/>
      <c r="H442" s="435"/>
      <c r="I442" s="435"/>
      <c r="J442" s="435"/>
      <c r="K442" s="435"/>
      <c r="L442" s="435"/>
      <c r="M442" s="435"/>
      <c r="N442" s="435"/>
      <c r="O442" s="435"/>
      <c r="P442" s="435"/>
      <c r="Q442" s="435"/>
      <c r="R442" s="435"/>
      <c r="S442" s="435"/>
      <c r="T442" s="435"/>
      <c r="U442" s="201"/>
      <c r="V442" s="164"/>
    </row>
    <row r="443" spans="1:24" s="437" customFormat="1" ht="15.75" thickBot="1">
      <c r="A443" s="429"/>
      <c r="B443" s="436"/>
      <c r="C443" s="436"/>
      <c r="D443" s="436"/>
      <c r="E443" s="436"/>
      <c r="F443" s="436"/>
      <c r="G443" s="436"/>
      <c r="H443" s="436"/>
      <c r="I443" s="436"/>
      <c r="J443" s="436"/>
      <c r="K443" s="436"/>
      <c r="L443" s="436"/>
      <c r="M443" s="436"/>
      <c r="N443" s="436"/>
      <c r="O443" s="436"/>
      <c r="P443" s="436"/>
      <c r="Q443" s="436"/>
      <c r="R443" s="436"/>
      <c r="S443" s="436"/>
      <c r="T443" s="436"/>
      <c r="U443" s="436"/>
      <c r="V443" s="436"/>
      <c r="W443" s="436"/>
      <c r="X443" s="436"/>
    </row>
    <row r="444" spans="1:24" ht="15.75" thickBot="1">
      <c r="A444" s="427" t="s">
        <v>0</v>
      </c>
      <c r="B444" s="427"/>
      <c r="C444" s="474" t="s">
        <v>25</v>
      </c>
      <c r="D444" s="475"/>
      <c r="E444" s="445" t="s">
        <v>1</v>
      </c>
      <c r="F444" s="446"/>
      <c r="G444" s="446"/>
      <c r="H444" s="446"/>
      <c r="I444" s="446"/>
      <c r="J444" s="446"/>
      <c r="K444" s="447"/>
      <c r="L444" s="445" t="s">
        <v>2</v>
      </c>
      <c r="M444" s="446"/>
      <c r="N444" s="446"/>
      <c r="O444" s="446"/>
      <c r="P444" s="446"/>
      <c r="Q444" s="446"/>
      <c r="R444" s="446"/>
      <c r="S444" s="446"/>
      <c r="T444" s="448"/>
      <c r="U444" s="94" t="s">
        <v>34</v>
      </c>
      <c r="V444" s="162"/>
    </row>
    <row r="445" spans="1:24" ht="15.75" thickBot="1">
      <c r="A445" s="449" t="s">
        <v>3</v>
      </c>
      <c r="B445" s="449" t="s">
        <v>4</v>
      </c>
      <c r="C445" s="476"/>
      <c r="D445" s="477"/>
      <c r="E445" s="450" t="s">
        <v>5</v>
      </c>
      <c r="F445" s="452" t="s">
        <v>6</v>
      </c>
      <c r="G445" s="452"/>
      <c r="H445" s="453" t="s">
        <v>7</v>
      </c>
      <c r="I445" s="453"/>
      <c r="J445" s="454" t="s">
        <v>8</v>
      </c>
      <c r="K445" s="455"/>
      <c r="L445" s="456" t="s">
        <v>5</v>
      </c>
      <c r="M445" s="458" t="s">
        <v>6</v>
      </c>
      <c r="N445" s="459"/>
      <c r="O445" s="453" t="s">
        <v>7</v>
      </c>
      <c r="P445" s="453"/>
      <c r="Q445" s="453"/>
      <c r="R445" s="453"/>
      <c r="S445" s="460" t="s">
        <v>8</v>
      </c>
      <c r="T445" s="461"/>
      <c r="U445" s="95"/>
      <c r="V445" s="162"/>
    </row>
    <row r="446" spans="1:24">
      <c r="A446" s="449"/>
      <c r="B446" s="449"/>
      <c r="C446" s="476"/>
      <c r="D446" s="477"/>
      <c r="E446" s="450"/>
      <c r="F446" s="462" t="s">
        <v>9</v>
      </c>
      <c r="G446" s="464" t="s">
        <v>10</v>
      </c>
      <c r="H446" s="462" t="s">
        <v>9</v>
      </c>
      <c r="I446" s="466" t="s">
        <v>10</v>
      </c>
      <c r="J446" s="468" t="s">
        <v>5</v>
      </c>
      <c r="K446" s="470" t="s">
        <v>10</v>
      </c>
      <c r="L446" s="456"/>
      <c r="M446" s="462" t="s">
        <v>9</v>
      </c>
      <c r="N446" s="464" t="s">
        <v>10</v>
      </c>
      <c r="O446" s="427" t="s">
        <v>9</v>
      </c>
      <c r="P446" s="427"/>
      <c r="Q446" s="427"/>
      <c r="R446" s="466" t="s">
        <v>10</v>
      </c>
      <c r="S446" s="468" t="s">
        <v>5</v>
      </c>
      <c r="T446" s="472" t="s">
        <v>10</v>
      </c>
      <c r="U446" s="84"/>
      <c r="V446" s="162"/>
    </row>
    <row r="447" spans="1:24" ht="15.75" thickBot="1">
      <c r="A447" s="449"/>
      <c r="B447" s="449"/>
      <c r="C447" s="478"/>
      <c r="D447" s="479"/>
      <c r="E447" s="451"/>
      <c r="F447" s="463"/>
      <c r="G447" s="465"/>
      <c r="H447" s="463"/>
      <c r="I447" s="467"/>
      <c r="J447" s="469"/>
      <c r="K447" s="471"/>
      <c r="L447" s="457"/>
      <c r="M447" s="463"/>
      <c r="N447" s="465"/>
      <c r="O447" s="4" t="s">
        <v>11</v>
      </c>
      <c r="P447" s="5" t="s">
        <v>12</v>
      </c>
      <c r="Q447" s="5" t="s">
        <v>13</v>
      </c>
      <c r="R447" s="467"/>
      <c r="S447" s="469"/>
      <c r="T447" s="473"/>
      <c r="U447" s="84"/>
      <c r="V447" s="162"/>
    </row>
    <row r="448" spans="1:24" ht="15.75" thickBot="1">
      <c r="A448" s="427"/>
      <c r="B448" s="427"/>
      <c r="C448" s="427"/>
      <c r="D448" s="427"/>
      <c r="E448" s="428"/>
      <c r="F448" s="428"/>
      <c r="G448" s="428"/>
      <c r="H448" s="428"/>
      <c r="I448" s="428"/>
      <c r="J448" s="428"/>
      <c r="K448" s="428"/>
      <c r="L448" s="428"/>
      <c r="M448" s="428"/>
      <c r="N448" s="428"/>
      <c r="O448" s="428"/>
      <c r="P448" s="428"/>
      <c r="Q448" s="428"/>
      <c r="R448" s="428"/>
      <c r="S448" s="428"/>
      <c r="T448" s="429"/>
      <c r="U448" s="153"/>
      <c r="V448" s="162"/>
    </row>
    <row r="449" spans="1:24" s="12" customFormat="1" ht="14.25" customHeight="1" thickBot="1">
      <c r="A449" s="57">
        <v>42917</v>
      </c>
      <c r="B449" s="57">
        <v>43100</v>
      </c>
      <c r="C449" s="348"/>
      <c r="D449" s="377" t="s">
        <v>15</v>
      </c>
      <c r="E449" s="361">
        <v>47</v>
      </c>
      <c r="F449" s="8">
        <v>22</v>
      </c>
      <c r="G449" s="33">
        <f>IF(F449&gt;0,(F449*100/(E449-J449)),0)</f>
        <v>48.888888888888886</v>
      </c>
      <c r="H449" s="8">
        <v>23</v>
      </c>
      <c r="I449" s="34">
        <f>IF(H449&gt;0,(H449*100/(E449-J449)),0)</f>
        <v>51.111111111111114</v>
      </c>
      <c r="J449" s="52">
        <v>2</v>
      </c>
      <c r="K449" s="35">
        <f>IF(J449&gt;0,(J449*100/(E449)),0)</f>
        <v>4.2553191489361701</v>
      </c>
      <c r="L449" s="7">
        <v>78</v>
      </c>
      <c r="M449" s="8">
        <v>27</v>
      </c>
      <c r="N449" s="33">
        <f>IF(M449&gt;0,(M449*100/(L449-S449)),0)</f>
        <v>35.526315789473685</v>
      </c>
      <c r="O449" s="8">
        <v>20</v>
      </c>
      <c r="P449" s="8">
        <v>29</v>
      </c>
      <c r="Q449" s="8">
        <v>49</v>
      </c>
      <c r="R449" s="34">
        <f>IF(Q449&gt;0,(Q449*100/(L449-S449)),0)</f>
        <v>64.473684210526315</v>
      </c>
      <c r="S449" s="58">
        <v>2</v>
      </c>
      <c r="T449" s="87">
        <f>IF(S449&gt;0,(S449*100/(L449)),0)</f>
        <v>2.5641025641025643</v>
      </c>
      <c r="U449" s="86"/>
      <c r="V449" s="165"/>
    </row>
    <row r="450" spans="1:24" s="44" customFormat="1" ht="15.75" thickBot="1">
      <c r="A450" s="430" t="s">
        <v>13</v>
      </c>
      <c r="B450" s="430"/>
      <c r="C450" s="430"/>
      <c r="D450" s="430"/>
      <c r="E450" s="366">
        <f t="shared" ref="E450:T450" si="178">SUM(E449:E449)</f>
        <v>47</v>
      </c>
      <c r="F450" s="40">
        <f t="shared" si="178"/>
        <v>22</v>
      </c>
      <c r="G450" s="41">
        <f t="shared" si="178"/>
        <v>48.888888888888886</v>
      </c>
      <c r="H450" s="40">
        <f t="shared" si="178"/>
        <v>23</v>
      </c>
      <c r="I450" s="41">
        <f t="shared" si="178"/>
        <v>51.111111111111114</v>
      </c>
      <c r="J450" s="40">
        <f t="shared" si="178"/>
        <v>2</v>
      </c>
      <c r="K450" s="42">
        <f t="shared" si="178"/>
        <v>4.2553191489361701</v>
      </c>
      <c r="L450" s="39">
        <f t="shared" si="178"/>
        <v>78</v>
      </c>
      <c r="M450" s="40">
        <f t="shared" si="178"/>
        <v>27</v>
      </c>
      <c r="N450" s="41">
        <f t="shared" si="178"/>
        <v>35.526315789473685</v>
      </c>
      <c r="O450" s="40">
        <f t="shared" si="178"/>
        <v>20</v>
      </c>
      <c r="P450" s="40">
        <f t="shared" si="178"/>
        <v>29</v>
      </c>
      <c r="Q450" s="40">
        <f t="shared" si="178"/>
        <v>49</v>
      </c>
      <c r="R450" s="41">
        <f t="shared" si="178"/>
        <v>64.473684210526315</v>
      </c>
      <c r="S450" s="40">
        <f t="shared" si="178"/>
        <v>2</v>
      </c>
      <c r="T450" s="72">
        <f t="shared" si="178"/>
        <v>2.5641025641025643</v>
      </c>
      <c r="U450" s="202"/>
      <c r="V450" s="160"/>
      <c r="W450" s="43"/>
      <c r="X450" s="43"/>
    </row>
    <row r="451" spans="1:24" s="50" customFormat="1">
      <c r="A451" s="431" t="s">
        <v>14</v>
      </c>
      <c r="B451" s="431"/>
      <c r="C451" s="431"/>
      <c r="D451" s="431"/>
      <c r="E451" s="367">
        <f>SUM(E450)</f>
        <v>47</v>
      </c>
      <c r="F451" s="176">
        <f>F450</f>
        <v>22</v>
      </c>
      <c r="G451" s="177">
        <f>IF(F451&gt;0,(F451*100/(E451-J451)),0)</f>
        <v>48.888888888888886</v>
      </c>
      <c r="H451" s="176">
        <f>H450</f>
        <v>23</v>
      </c>
      <c r="I451" s="178">
        <f>IF(H451&gt;0,(H451*100/(E451-J451)),0)</f>
        <v>51.111111111111114</v>
      </c>
      <c r="J451" s="179">
        <f>J450</f>
        <v>2</v>
      </c>
      <c r="K451" s="180">
        <f>IF(J451&gt;0,(J451*100/E451),0)</f>
        <v>4.2553191489361701</v>
      </c>
      <c r="L451" s="175">
        <f>L450</f>
        <v>78</v>
      </c>
      <c r="M451" s="176">
        <f>M450</f>
        <v>27</v>
      </c>
      <c r="N451" s="177">
        <f>IF(M451&gt;0,(M451*100/(L451-S451)),0)</f>
        <v>35.526315789473685</v>
      </c>
      <c r="O451" s="176">
        <f>O450</f>
        <v>20</v>
      </c>
      <c r="P451" s="176">
        <f>P450</f>
        <v>29</v>
      </c>
      <c r="Q451" s="176">
        <f>Q450</f>
        <v>49</v>
      </c>
      <c r="R451" s="178">
        <f>IF(Q451&gt;0,(Q451*100/(L451-S451)),0)</f>
        <v>64.473684210526315</v>
      </c>
      <c r="S451" s="179">
        <f>S450</f>
        <v>2</v>
      </c>
      <c r="T451" s="181">
        <f>IF(S451&gt;0,(S451*100/L451),0)</f>
        <v>2.5641025641025643</v>
      </c>
      <c r="U451" s="312" t="s">
        <v>106</v>
      </c>
      <c r="V451" s="161"/>
    </row>
    <row r="452" spans="1:24">
      <c r="A452" s="75"/>
      <c r="B452" s="75"/>
      <c r="C452" s="351"/>
      <c r="D452" s="124"/>
      <c r="E452" s="368"/>
      <c r="F452" s="75"/>
      <c r="G452" s="315"/>
      <c r="H452" s="75"/>
      <c r="I452" s="315"/>
      <c r="J452" s="75"/>
      <c r="K452" s="315"/>
      <c r="L452" s="316"/>
      <c r="M452" s="75"/>
      <c r="N452" s="315"/>
      <c r="O452" s="75"/>
      <c r="P452" s="316"/>
      <c r="Q452" s="316"/>
      <c r="R452" s="315"/>
      <c r="S452" s="75"/>
      <c r="T452" s="315"/>
      <c r="U452" s="75"/>
      <c r="V452" s="162"/>
    </row>
    <row r="453" spans="1:24">
      <c r="A453" s="75"/>
      <c r="B453" s="75"/>
      <c r="C453" s="351"/>
      <c r="D453" s="124"/>
      <c r="E453" s="368"/>
      <c r="F453" s="75"/>
      <c r="G453" s="315"/>
      <c r="H453" s="75"/>
      <c r="I453" s="315"/>
      <c r="J453" s="75"/>
      <c r="K453" s="315"/>
      <c r="L453" s="316"/>
      <c r="M453" s="75"/>
      <c r="N453" s="315"/>
      <c r="O453" s="75"/>
      <c r="P453" s="316"/>
      <c r="Q453" s="316"/>
      <c r="R453" s="315"/>
      <c r="S453" s="75"/>
      <c r="T453" s="315"/>
      <c r="U453" s="75"/>
      <c r="V453" s="162"/>
    </row>
    <row r="454" spans="1:24" s="1" customFormat="1" ht="18.75">
      <c r="A454" s="432" t="s">
        <v>90</v>
      </c>
      <c r="B454" s="433"/>
      <c r="C454" s="433"/>
      <c r="D454" s="433"/>
      <c r="E454" s="433"/>
      <c r="F454" s="433"/>
      <c r="G454" s="433"/>
      <c r="H454" s="433"/>
      <c r="I454" s="433"/>
      <c r="J454" s="433"/>
      <c r="K454" s="433"/>
      <c r="L454" s="433"/>
      <c r="M454" s="433"/>
      <c r="N454" s="433"/>
      <c r="O454" s="433"/>
      <c r="P454" s="433"/>
      <c r="Q454" s="433"/>
      <c r="R454" s="433"/>
      <c r="S454" s="433"/>
      <c r="T454" s="433"/>
      <c r="U454" s="200"/>
      <c r="V454" s="164"/>
    </row>
    <row r="455" spans="1:24" s="1" customFormat="1" ht="19.5" thickBot="1">
      <c r="A455" s="434" t="s">
        <v>91</v>
      </c>
      <c r="B455" s="435"/>
      <c r="C455" s="435"/>
      <c r="D455" s="435"/>
      <c r="E455" s="435"/>
      <c r="F455" s="435"/>
      <c r="G455" s="435"/>
      <c r="H455" s="435"/>
      <c r="I455" s="435"/>
      <c r="J455" s="435"/>
      <c r="K455" s="435"/>
      <c r="L455" s="435"/>
      <c r="M455" s="435"/>
      <c r="N455" s="435"/>
      <c r="O455" s="435"/>
      <c r="P455" s="435"/>
      <c r="Q455" s="435"/>
      <c r="R455" s="435"/>
      <c r="S455" s="435"/>
      <c r="T455" s="435"/>
      <c r="U455" s="201"/>
      <c r="V455" s="164"/>
    </row>
    <row r="456" spans="1:24" s="484" customFormat="1" ht="15.75" thickBot="1">
      <c r="A456" s="482"/>
      <c r="B456" s="483"/>
      <c r="C456" s="483"/>
      <c r="D456" s="483"/>
      <c r="E456" s="483"/>
      <c r="F456" s="483"/>
      <c r="G456" s="483"/>
      <c r="H456" s="483"/>
      <c r="I456" s="483"/>
      <c r="J456" s="483"/>
      <c r="K456" s="483"/>
      <c r="L456" s="483"/>
      <c r="M456" s="483"/>
      <c r="N456" s="483"/>
      <c r="O456" s="483"/>
      <c r="P456" s="483"/>
      <c r="Q456" s="483"/>
      <c r="R456" s="483"/>
      <c r="S456" s="483"/>
      <c r="T456" s="483"/>
      <c r="U456" s="483"/>
      <c r="V456" s="483"/>
      <c r="W456" s="483"/>
      <c r="X456" s="483"/>
    </row>
    <row r="457" spans="1:24" s="81" customFormat="1" ht="15.75" thickBot="1">
      <c r="A457" s="480" t="s">
        <v>0</v>
      </c>
      <c r="B457" s="480"/>
      <c r="C457" s="474" t="s">
        <v>25</v>
      </c>
      <c r="D457" s="475"/>
      <c r="E457" s="485" t="s">
        <v>1</v>
      </c>
      <c r="F457" s="486"/>
      <c r="G457" s="486"/>
      <c r="H457" s="486"/>
      <c r="I457" s="486"/>
      <c r="J457" s="486"/>
      <c r="K457" s="487"/>
      <c r="L457" s="485" t="s">
        <v>2</v>
      </c>
      <c r="M457" s="486"/>
      <c r="N457" s="486"/>
      <c r="O457" s="486"/>
      <c r="P457" s="486"/>
      <c r="Q457" s="486"/>
      <c r="R457" s="486"/>
      <c r="S457" s="486"/>
      <c r="T457" s="488"/>
      <c r="U457" s="191" t="s">
        <v>34</v>
      </c>
      <c r="V457" s="265"/>
    </row>
    <row r="458" spans="1:24" s="81" customFormat="1" ht="15.75" thickBot="1">
      <c r="A458" s="489" t="s">
        <v>3</v>
      </c>
      <c r="B458" s="489" t="s">
        <v>4</v>
      </c>
      <c r="C458" s="476"/>
      <c r="D458" s="477"/>
      <c r="E458" s="490" t="s">
        <v>5</v>
      </c>
      <c r="F458" s="452" t="s">
        <v>6</v>
      </c>
      <c r="G458" s="452"/>
      <c r="H458" s="453" t="s">
        <v>7</v>
      </c>
      <c r="I458" s="453"/>
      <c r="J458" s="454" t="s">
        <v>8</v>
      </c>
      <c r="K458" s="455"/>
      <c r="L458" s="492" t="s">
        <v>5</v>
      </c>
      <c r="M458" s="458" t="s">
        <v>6</v>
      </c>
      <c r="N458" s="459"/>
      <c r="O458" s="453" t="s">
        <v>7</v>
      </c>
      <c r="P458" s="453"/>
      <c r="Q458" s="453"/>
      <c r="R458" s="453"/>
      <c r="S458" s="460" t="s">
        <v>8</v>
      </c>
      <c r="T458" s="461"/>
      <c r="U458" s="235"/>
      <c r="V458" s="265"/>
    </row>
    <row r="459" spans="1:24" s="81" customFormat="1">
      <c r="A459" s="489"/>
      <c r="B459" s="489"/>
      <c r="C459" s="476"/>
      <c r="D459" s="477"/>
      <c r="E459" s="490"/>
      <c r="F459" s="462" t="s">
        <v>9</v>
      </c>
      <c r="G459" s="464" t="s">
        <v>10</v>
      </c>
      <c r="H459" s="462" t="s">
        <v>9</v>
      </c>
      <c r="I459" s="466" t="s">
        <v>10</v>
      </c>
      <c r="J459" s="468" t="s">
        <v>5</v>
      </c>
      <c r="K459" s="470" t="s">
        <v>10</v>
      </c>
      <c r="L459" s="492"/>
      <c r="M459" s="462" t="s">
        <v>9</v>
      </c>
      <c r="N459" s="464" t="s">
        <v>10</v>
      </c>
      <c r="O459" s="480" t="s">
        <v>9</v>
      </c>
      <c r="P459" s="480"/>
      <c r="Q459" s="480"/>
      <c r="R459" s="466" t="s">
        <v>10</v>
      </c>
      <c r="S459" s="468" t="s">
        <v>5</v>
      </c>
      <c r="T459" s="472" t="s">
        <v>10</v>
      </c>
      <c r="U459" s="236"/>
      <c r="V459" s="265"/>
    </row>
    <row r="460" spans="1:24" s="81" customFormat="1" ht="15.75" thickBot="1">
      <c r="A460" s="489"/>
      <c r="B460" s="489"/>
      <c r="C460" s="478"/>
      <c r="D460" s="479"/>
      <c r="E460" s="491"/>
      <c r="F460" s="463"/>
      <c r="G460" s="465"/>
      <c r="H460" s="463"/>
      <c r="I460" s="467"/>
      <c r="J460" s="469"/>
      <c r="K460" s="471"/>
      <c r="L460" s="493"/>
      <c r="M460" s="463"/>
      <c r="N460" s="465"/>
      <c r="O460" s="82" t="s">
        <v>11</v>
      </c>
      <c r="P460" s="83" t="s">
        <v>12</v>
      </c>
      <c r="Q460" s="83" t="s">
        <v>13</v>
      </c>
      <c r="R460" s="467"/>
      <c r="S460" s="469"/>
      <c r="T460" s="473"/>
      <c r="U460" s="237"/>
      <c r="V460" s="265"/>
    </row>
    <row r="461" spans="1:24" s="81" customFormat="1" ht="15.75" thickBot="1">
      <c r="A461" s="480"/>
      <c r="B461" s="480"/>
      <c r="C461" s="480"/>
      <c r="D461" s="480"/>
      <c r="E461" s="481"/>
      <c r="F461" s="481"/>
      <c r="G461" s="481"/>
      <c r="H461" s="481"/>
      <c r="I461" s="481"/>
      <c r="J461" s="481"/>
      <c r="K461" s="481"/>
      <c r="L461" s="481"/>
      <c r="M461" s="481"/>
      <c r="N461" s="481"/>
      <c r="O461" s="481"/>
      <c r="P461" s="481"/>
      <c r="Q461" s="481"/>
      <c r="R461" s="481"/>
      <c r="S461" s="481"/>
      <c r="T461" s="482"/>
      <c r="U461" s="234"/>
      <c r="V461" s="265"/>
    </row>
    <row r="462" spans="1:24" s="12" customFormat="1" ht="14.25" customHeight="1" thickBot="1">
      <c r="A462" s="57">
        <v>42917</v>
      </c>
      <c r="B462" s="57">
        <v>43100</v>
      </c>
      <c r="C462" s="348"/>
      <c r="D462" s="377" t="s">
        <v>17</v>
      </c>
      <c r="E462" s="361">
        <v>2</v>
      </c>
      <c r="F462" s="8">
        <v>1</v>
      </c>
      <c r="G462" s="33">
        <f>IF(F462&gt;0,(F462*100/(E462-J462)),0)</f>
        <v>50</v>
      </c>
      <c r="H462" s="8">
        <v>1</v>
      </c>
      <c r="I462" s="34">
        <f>IF(H462&gt;0,(H462*100/(E462-J462)),0)</f>
        <v>50</v>
      </c>
      <c r="J462" s="52">
        <v>0</v>
      </c>
      <c r="K462" s="35">
        <f>IF(J462&gt;0,(J462*100/(E462)),0)</f>
        <v>0</v>
      </c>
      <c r="L462" s="7">
        <v>1</v>
      </c>
      <c r="M462" s="8">
        <v>0</v>
      </c>
      <c r="N462" s="33">
        <f>IF(M462&gt;0,(M462*100/(L462-S462)),0)</f>
        <v>0</v>
      </c>
      <c r="O462" s="8">
        <v>1</v>
      </c>
      <c r="P462" s="8">
        <v>0</v>
      </c>
      <c r="Q462" s="8">
        <v>1</v>
      </c>
      <c r="R462" s="34">
        <f>IF(Q462&gt;0,(Q462*100/(L462-S462)),0)</f>
        <v>100</v>
      </c>
      <c r="S462" s="60">
        <v>0</v>
      </c>
      <c r="T462" s="87">
        <f>IF(S462&gt;0,(S462*100/(L462)),0)</f>
        <v>0</v>
      </c>
      <c r="U462" s="205"/>
      <c r="V462" s="165"/>
    </row>
    <row r="463" spans="1:24" s="12" customFormat="1" ht="14.25" customHeight="1" thickBot="1">
      <c r="A463" s="6"/>
      <c r="B463" s="6"/>
      <c r="C463" s="348"/>
      <c r="D463" s="377" t="s">
        <v>19</v>
      </c>
      <c r="E463" s="365">
        <v>4</v>
      </c>
      <c r="F463" s="14">
        <v>4</v>
      </c>
      <c r="G463" s="36">
        <f t="shared" ref="G463:G464" si="179">IF(F463&gt;0,(F463*100/(E463-J463)),0)</f>
        <v>100</v>
      </c>
      <c r="H463" s="14">
        <v>0</v>
      </c>
      <c r="I463" s="37">
        <f t="shared" ref="I463:I464" si="180">IF(H463&gt;0,(H463*100/(E463-J463)),0)</f>
        <v>0</v>
      </c>
      <c r="J463" s="53">
        <v>0</v>
      </c>
      <c r="K463" s="38">
        <f t="shared" ref="K463:K464" si="181">IF(J463&gt;0,(J463*100/(E463)),0)</f>
        <v>0</v>
      </c>
      <c r="L463" s="13">
        <v>15</v>
      </c>
      <c r="M463" s="14">
        <v>7</v>
      </c>
      <c r="N463" s="36">
        <f t="shared" ref="N463:N464" si="182">IF(M463&gt;0,(M463*100/(L463-S463)),0)</f>
        <v>46.666666666666664</v>
      </c>
      <c r="O463" s="14">
        <v>8</v>
      </c>
      <c r="P463" s="14">
        <v>0</v>
      </c>
      <c r="Q463" s="14">
        <v>8</v>
      </c>
      <c r="R463" s="37">
        <f t="shared" ref="R463:R464" si="183">IF(Q463&gt;0,(Q463*100/(L463-S463)),0)</f>
        <v>53.333333333333336</v>
      </c>
      <c r="S463" s="59">
        <v>0</v>
      </c>
      <c r="T463" s="71">
        <f t="shared" ref="T463:T464" si="184">IF(S463&gt;0,(S463*100/(L463)),0)</f>
        <v>0</v>
      </c>
      <c r="U463" s="204"/>
      <c r="V463" s="165"/>
    </row>
    <row r="464" spans="1:24" s="12" customFormat="1" ht="14.25" customHeight="1" thickBot="1">
      <c r="A464" s="6"/>
      <c r="B464" s="6"/>
      <c r="C464" s="348"/>
      <c r="D464" s="377" t="s">
        <v>15</v>
      </c>
      <c r="E464" s="365">
        <v>267</v>
      </c>
      <c r="F464" s="14">
        <v>180</v>
      </c>
      <c r="G464" s="36">
        <f t="shared" si="179"/>
        <v>70.866141732283467</v>
      </c>
      <c r="H464" s="14">
        <v>74</v>
      </c>
      <c r="I464" s="37">
        <f t="shared" si="180"/>
        <v>29.133858267716537</v>
      </c>
      <c r="J464" s="53">
        <v>13</v>
      </c>
      <c r="K464" s="38">
        <f t="shared" si="181"/>
        <v>4.868913857677903</v>
      </c>
      <c r="L464" s="13">
        <v>305</v>
      </c>
      <c r="M464" s="14">
        <v>180</v>
      </c>
      <c r="N464" s="36">
        <f t="shared" si="182"/>
        <v>60.810810810810814</v>
      </c>
      <c r="O464" s="14">
        <v>43</v>
      </c>
      <c r="P464" s="14">
        <v>73</v>
      </c>
      <c r="Q464" s="14">
        <v>116</v>
      </c>
      <c r="R464" s="37">
        <f t="shared" si="183"/>
        <v>39.189189189189186</v>
      </c>
      <c r="S464" s="59">
        <v>9</v>
      </c>
      <c r="T464" s="71">
        <f t="shared" si="184"/>
        <v>2.9508196721311477</v>
      </c>
      <c r="U464" s="149"/>
      <c r="V464" s="165"/>
    </row>
    <row r="465" spans="1:24" s="44" customFormat="1" ht="15.75" thickBot="1">
      <c r="A465" s="430" t="s">
        <v>13</v>
      </c>
      <c r="B465" s="430"/>
      <c r="C465" s="430"/>
      <c r="D465" s="430"/>
      <c r="E465" s="366">
        <f t="shared" ref="E465:T465" si="185">SUM(E462:E464)</f>
        <v>273</v>
      </c>
      <c r="F465" s="40">
        <f t="shared" si="185"/>
        <v>185</v>
      </c>
      <c r="G465" s="41">
        <f t="shared" si="185"/>
        <v>220.86614173228347</v>
      </c>
      <c r="H465" s="40">
        <f t="shared" si="185"/>
        <v>75</v>
      </c>
      <c r="I465" s="41">
        <f t="shared" si="185"/>
        <v>79.133858267716533</v>
      </c>
      <c r="J465" s="40">
        <f t="shared" si="185"/>
        <v>13</v>
      </c>
      <c r="K465" s="42">
        <f t="shared" si="185"/>
        <v>4.868913857677903</v>
      </c>
      <c r="L465" s="39">
        <f t="shared" si="185"/>
        <v>321</v>
      </c>
      <c r="M465" s="40">
        <f t="shared" si="185"/>
        <v>187</v>
      </c>
      <c r="N465" s="41">
        <f t="shared" si="185"/>
        <v>107.47747747747748</v>
      </c>
      <c r="O465" s="40">
        <f t="shared" si="185"/>
        <v>52</v>
      </c>
      <c r="P465" s="40">
        <f t="shared" si="185"/>
        <v>73</v>
      </c>
      <c r="Q465" s="40">
        <f t="shared" si="185"/>
        <v>125</v>
      </c>
      <c r="R465" s="41">
        <f t="shared" si="185"/>
        <v>192.52252252252254</v>
      </c>
      <c r="S465" s="40">
        <f t="shared" si="185"/>
        <v>9</v>
      </c>
      <c r="T465" s="72">
        <f t="shared" si="185"/>
        <v>2.9508196721311477</v>
      </c>
      <c r="U465" s="202"/>
      <c r="V465" s="160"/>
      <c r="W465" s="43"/>
      <c r="X465" s="43"/>
    </row>
    <row r="466" spans="1:24" s="50" customFormat="1">
      <c r="A466" s="431" t="s">
        <v>14</v>
      </c>
      <c r="B466" s="431"/>
      <c r="C466" s="431"/>
      <c r="D466" s="431"/>
      <c r="E466" s="367">
        <f>SUM(E465)</f>
        <v>273</v>
      </c>
      <c r="F466" s="176">
        <f>F465</f>
        <v>185</v>
      </c>
      <c r="G466" s="177">
        <f>IF(F466&gt;0,(F466*100/(E466-J466)),0)</f>
        <v>71.15384615384616</v>
      </c>
      <c r="H466" s="176">
        <f>H465</f>
        <v>75</v>
      </c>
      <c r="I466" s="178">
        <f>IF(H466&gt;0,(H466*100/(E466-J466)),0)</f>
        <v>28.846153846153847</v>
      </c>
      <c r="J466" s="179">
        <f>J465</f>
        <v>13</v>
      </c>
      <c r="K466" s="180">
        <f>IF(J466&gt;0,(J466*100/E466),0)</f>
        <v>4.7619047619047619</v>
      </c>
      <c r="L466" s="175">
        <f>L465</f>
        <v>321</v>
      </c>
      <c r="M466" s="176">
        <f>M465</f>
        <v>187</v>
      </c>
      <c r="N466" s="177">
        <f>IF(M466&gt;0,(M466*100/(L466-S466)),0)</f>
        <v>59.935897435897438</v>
      </c>
      <c r="O466" s="176">
        <f>O465</f>
        <v>52</v>
      </c>
      <c r="P466" s="176">
        <f>P465</f>
        <v>73</v>
      </c>
      <c r="Q466" s="176">
        <f>Q465</f>
        <v>125</v>
      </c>
      <c r="R466" s="178">
        <f>IF(Q466&gt;0,(Q466*100/(L466-S466)),0)</f>
        <v>40.064102564102562</v>
      </c>
      <c r="S466" s="179">
        <f>S465</f>
        <v>9</v>
      </c>
      <c r="T466" s="181">
        <f>IF(S466&gt;0,(S466*100/L466),0)</f>
        <v>2.8037383177570092</v>
      </c>
      <c r="U466" s="312" t="s">
        <v>106</v>
      </c>
      <c r="V466" s="161"/>
    </row>
    <row r="467" spans="1:24">
      <c r="A467" s="75"/>
      <c r="B467" s="75"/>
      <c r="C467" s="351"/>
      <c r="D467" s="124"/>
      <c r="E467" s="368"/>
      <c r="F467" s="75"/>
      <c r="G467" s="315"/>
      <c r="H467" s="75"/>
      <c r="I467" s="315"/>
      <c r="J467" s="75"/>
      <c r="K467" s="315"/>
      <c r="L467" s="316"/>
      <c r="M467" s="75"/>
      <c r="N467" s="315"/>
      <c r="O467" s="75"/>
      <c r="P467" s="316"/>
      <c r="Q467" s="316"/>
      <c r="R467" s="315"/>
      <c r="S467" s="75"/>
      <c r="T467" s="315"/>
      <c r="U467" s="75"/>
      <c r="V467" s="162"/>
    </row>
    <row r="468" spans="1:24">
      <c r="A468" s="75"/>
      <c r="B468" s="75"/>
      <c r="C468" s="351"/>
      <c r="D468" s="124"/>
      <c r="E468" s="368"/>
      <c r="F468" s="75"/>
      <c r="G468" s="315"/>
      <c r="H468" s="75"/>
      <c r="I468" s="315"/>
      <c r="J468" s="75"/>
      <c r="K468" s="315"/>
      <c r="L468" s="316"/>
      <c r="M468" s="75"/>
      <c r="N468" s="315"/>
      <c r="O468" s="75"/>
      <c r="P468" s="316"/>
      <c r="Q468" s="316"/>
      <c r="R468" s="315"/>
      <c r="S468" s="75"/>
      <c r="T468" s="315"/>
      <c r="U468" s="75"/>
      <c r="V468" s="162"/>
    </row>
    <row r="469" spans="1:24" s="1" customFormat="1" ht="18.75">
      <c r="A469" s="432" t="s">
        <v>92</v>
      </c>
      <c r="B469" s="433"/>
      <c r="C469" s="433"/>
      <c r="D469" s="433"/>
      <c r="E469" s="433"/>
      <c r="F469" s="433"/>
      <c r="G469" s="433"/>
      <c r="H469" s="433"/>
      <c r="I469" s="433"/>
      <c r="J469" s="433"/>
      <c r="K469" s="433"/>
      <c r="L469" s="433"/>
      <c r="M469" s="433"/>
      <c r="N469" s="433"/>
      <c r="O469" s="433"/>
      <c r="P469" s="433"/>
      <c r="Q469" s="433"/>
      <c r="R469" s="433"/>
      <c r="S469" s="433"/>
      <c r="T469" s="433"/>
      <c r="U469" s="200"/>
      <c r="V469" s="164"/>
    </row>
    <row r="470" spans="1:24" s="1" customFormat="1" ht="19.5" thickBot="1">
      <c r="A470" s="434" t="s">
        <v>93</v>
      </c>
      <c r="B470" s="435"/>
      <c r="C470" s="435"/>
      <c r="D470" s="435"/>
      <c r="E470" s="435"/>
      <c r="F470" s="435"/>
      <c r="G470" s="435"/>
      <c r="H470" s="435"/>
      <c r="I470" s="435"/>
      <c r="J470" s="435"/>
      <c r="K470" s="435"/>
      <c r="L470" s="435"/>
      <c r="M470" s="435"/>
      <c r="N470" s="435"/>
      <c r="O470" s="435"/>
      <c r="P470" s="435"/>
      <c r="Q470" s="435"/>
      <c r="R470" s="435"/>
      <c r="S470" s="435"/>
      <c r="T470" s="435"/>
      <c r="U470" s="201"/>
      <c r="V470" s="164"/>
    </row>
    <row r="471" spans="1:24" s="437" customFormat="1" ht="15.75" thickBot="1">
      <c r="A471" s="429"/>
      <c r="B471" s="436"/>
      <c r="C471" s="436"/>
      <c r="D471" s="436"/>
      <c r="E471" s="436"/>
      <c r="F471" s="436"/>
      <c r="G471" s="436"/>
      <c r="H471" s="436"/>
      <c r="I471" s="436"/>
      <c r="J471" s="436"/>
      <c r="K471" s="436"/>
      <c r="L471" s="436"/>
      <c r="M471" s="436"/>
      <c r="N471" s="436"/>
      <c r="O471" s="436"/>
      <c r="P471" s="436"/>
      <c r="Q471" s="436"/>
      <c r="R471" s="436"/>
      <c r="S471" s="436"/>
      <c r="T471" s="436"/>
      <c r="U471" s="436"/>
      <c r="V471" s="436"/>
      <c r="W471" s="436"/>
      <c r="X471" s="436"/>
    </row>
    <row r="472" spans="1:24" ht="15.75" thickBot="1">
      <c r="A472" s="427" t="s">
        <v>0</v>
      </c>
      <c r="B472" s="427"/>
      <c r="C472" s="474" t="s">
        <v>25</v>
      </c>
      <c r="D472" s="475"/>
      <c r="E472" s="445" t="s">
        <v>1</v>
      </c>
      <c r="F472" s="446"/>
      <c r="G472" s="446"/>
      <c r="H472" s="446"/>
      <c r="I472" s="446"/>
      <c r="J472" s="446"/>
      <c r="K472" s="447"/>
      <c r="L472" s="445" t="s">
        <v>2</v>
      </c>
      <c r="M472" s="446"/>
      <c r="N472" s="446"/>
      <c r="O472" s="446"/>
      <c r="P472" s="446"/>
      <c r="Q472" s="446"/>
      <c r="R472" s="446"/>
      <c r="S472" s="446"/>
      <c r="T472" s="448"/>
      <c r="U472" s="94" t="s">
        <v>34</v>
      </c>
      <c r="V472" s="162"/>
    </row>
    <row r="473" spans="1:24" ht="15.75" thickBot="1">
      <c r="A473" s="449" t="s">
        <v>3</v>
      </c>
      <c r="B473" s="449" t="s">
        <v>4</v>
      </c>
      <c r="C473" s="476"/>
      <c r="D473" s="477"/>
      <c r="E473" s="450" t="s">
        <v>5</v>
      </c>
      <c r="F473" s="452" t="s">
        <v>6</v>
      </c>
      <c r="G473" s="452"/>
      <c r="H473" s="453" t="s">
        <v>7</v>
      </c>
      <c r="I473" s="453"/>
      <c r="J473" s="454" t="s">
        <v>8</v>
      </c>
      <c r="K473" s="455"/>
      <c r="L473" s="456" t="s">
        <v>5</v>
      </c>
      <c r="M473" s="458" t="s">
        <v>6</v>
      </c>
      <c r="N473" s="459"/>
      <c r="O473" s="453" t="s">
        <v>7</v>
      </c>
      <c r="P473" s="453"/>
      <c r="Q473" s="453"/>
      <c r="R473" s="453"/>
      <c r="S473" s="460" t="s">
        <v>8</v>
      </c>
      <c r="T473" s="461"/>
      <c r="U473" s="95"/>
      <c r="V473" s="162"/>
    </row>
    <row r="474" spans="1:24">
      <c r="A474" s="449"/>
      <c r="B474" s="449"/>
      <c r="C474" s="476"/>
      <c r="D474" s="477"/>
      <c r="E474" s="450"/>
      <c r="F474" s="462" t="s">
        <v>9</v>
      </c>
      <c r="G474" s="464" t="s">
        <v>10</v>
      </c>
      <c r="H474" s="462" t="s">
        <v>9</v>
      </c>
      <c r="I474" s="466" t="s">
        <v>10</v>
      </c>
      <c r="J474" s="468" t="s">
        <v>5</v>
      </c>
      <c r="K474" s="470" t="s">
        <v>10</v>
      </c>
      <c r="L474" s="456"/>
      <c r="M474" s="462" t="s">
        <v>9</v>
      </c>
      <c r="N474" s="464" t="s">
        <v>10</v>
      </c>
      <c r="O474" s="427" t="s">
        <v>9</v>
      </c>
      <c r="P474" s="427"/>
      <c r="Q474" s="427"/>
      <c r="R474" s="466" t="s">
        <v>10</v>
      </c>
      <c r="S474" s="468" t="s">
        <v>5</v>
      </c>
      <c r="T474" s="472" t="s">
        <v>10</v>
      </c>
      <c r="U474" s="84"/>
      <c r="V474" s="162"/>
    </row>
    <row r="475" spans="1:24" ht="15.75" thickBot="1">
      <c r="A475" s="449"/>
      <c r="B475" s="449"/>
      <c r="C475" s="478"/>
      <c r="D475" s="479"/>
      <c r="E475" s="451"/>
      <c r="F475" s="463"/>
      <c r="G475" s="465"/>
      <c r="H475" s="463"/>
      <c r="I475" s="467"/>
      <c r="J475" s="469"/>
      <c r="K475" s="471"/>
      <c r="L475" s="457"/>
      <c r="M475" s="463"/>
      <c r="N475" s="465"/>
      <c r="O475" s="4" t="s">
        <v>11</v>
      </c>
      <c r="P475" s="5" t="s">
        <v>12</v>
      </c>
      <c r="Q475" s="5" t="s">
        <v>13</v>
      </c>
      <c r="R475" s="467"/>
      <c r="S475" s="469"/>
      <c r="T475" s="473"/>
      <c r="U475" s="84"/>
      <c r="V475" s="162"/>
    </row>
    <row r="476" spans="1:24" ht="15.75" thickBot="1">
      <c r="A476" s="427"/>
      <c r="B476" s="427"/>
      <c r="C476" s="427"/>
      <c r="D476" s="427"/>
      <c r="E476" s="428"/>
      <c r="F476" s="428"/>
      <c r="G476" s="428"/>
      <c r="H476" s="428"/>
      <c r="I476" s="428"/>
      <c r="J476" s="428"/>
      <c r="K476" s="428"/>
      <c r="L476" s="428"/>
      <c r="M476" s="428"/>
      <c r="N476" s="428"/>
      <c r="O476" s="428"/>
      <c r="P476" s="428"/>
      <c r="Q476" s="428"/>
      <c r="R476" s="428"/>
      <c r="S476" s="428"/>
      <c r="T476" s="429"/>
      <c r="U476" s="153"/>
      <c r="V476" s="162"/>
    </row>
    <row r="477" spans="1:24" ht="15.75" thickBot="1">
      <c r="A477" s="57">
        <v>42917</v>
      </c>
      <c r="B477" s="57">
        <v>43100</v>
      </c>
      <c r="C477" s="349"/>
      <c r="D477" s="377" t="s">
        <v>24</v>
      </c>
      <c r="E477" s="365">
        <v>18</v>
      </c>
      <c r="F477" s="14">
        <v>10</v>
      </c>
      <c r="G477" s="36">
        <f t="shared" ref="G477" si="186">IF(F477&gt;0,(F477*100/(E477-J477)),0)</f>
        <v>55.555555555555557</v>
      </c>
      <c r="H477" s="14">
        <v>8</v>
      </c>
      <c r="I477" s="37">
        <f t="shared" ref="I477" si="187">IF(H477&gt;0,(H477*100/(E477-J477)),0)</f>
        <v>44.444444444444443</v>
      </c>
      <c r="J477" s="53">
        <v>0</v>
      </c>
      <c r="K477" s="38">
        <f t="shared" ref="K477" si="188">IF(J477&gt;0,(J477*100/(E477)),0)</f>
        <v>0</v>
      </c>
      <c r="L477" s="13">
        <v>30</v>
      </c>
      <c r="M477" s="14">
        <v>12</v>
      </c>
      <c r="N477" s="36">
        <f t="shared" ref="N477" si="189">IF(M477&gt;0,(M477*100/(L477-S477)),0)</f>
        <v>42.857142857142854</v>
      </c>
      <c r="O477" s="14">
        <v>7</v>
      </c>
      <c r="P477" s="14">
        <v>9</v>
      </c>
      <c r="Q477" s="14">
        <v>16</v>
      </c>
      <c r="R477" s="37">
        <f t="shared" ref="R477" si="190">IF(Q477&gt;0,(Q477*100/(L477-S477)),0)</f>
        <v>57.142857142857146</v>
      </c>
      <c r="S477" s="56">
        <v>2</v>
      </c>
      <c r="T477" s="71">
        <f t="shared" ref="T477" si="191">IF(S477&gt;0,(S477*100/(L477)),0)</f>
        <v>6.666666666666667</v>
      </c>
      <c r="U477" s="86"/>
      <c r="V477" s="163"/>
      <c r="W477" s="19"/>
      <c r="X477" s="19"/>
    </row>
    <row r="478" spans="1:24" s="44" customFormat="1" ht="15.75" thickBot="1">
      <c r="A478" s="430" t="s">
        <v>13</v>
      </c>
      <c r="B478" s="430"/>
      <c r="C478" s="430"/>
      <c r="D478" s="430"/>
      <c r="E478" s="366">
        <f t="shared" ref="E478:T478" si="192">SUM(E477:E477)</f>
        <v>18</v>
      </c>
      <c r="F478" s="40">
        <f t="shared" si="192"/>
        <v>10</v>
      </c>
      <c r="G478" s="41">
        <f t="shared" si="192"/>
        <v>55.555555555555557</v>
      </c>
      <c r="H478" s="40">
        <f t="shared" si="192"/>
        <v>8</v>
      </c>
      <c r="I478" s="41">
        <f t="shared" si="192"/>
        <v>44.444444444444443</v>
      </c>
      <c r="J478" s="40">
        <f t="shared" si="192"/>
        <v>0</v>
      </c>
      <c r="K478" s="42">
        <f t="shared" si="192"/>
        <v>0</v>
      </c>
      <c r="L478" s="39">
        <f t="shared" si="192"/>
        <v>30</v>
      </c>
      <c r="M478" s="40">
        <f t="shared" si="192"/>
        <v>12</v>
      </c>
      <c r="N478" s="41">
        <f t="shared" si="192"/>
        <v>42.857142857142854</v>
      </c>
      <c r="O478" s="40">
        <f t="shared" si="192"/>
        <v>7</v>
      </c>
      <c r="P478" s="40">
        <f t="shared" si="192"/>
        <v>9</v>
      </c>
      <c r="Q478" s="40">
        <f t="shared" si="192"/>
        <v>16</v>
      </c>
      <c r="R478" s="41">
        <f t="shared" si="192"/>
        <v>57.142857142857146</v>
      </c>
      <c r="S478" s="40">
        <f t="shared" si="192"/>
        <v>2</v>
      </c>
      <c r="T478" s="72">
        <f t="shared" si="192"/>
        <v>6.666666666666667</v>
      </c>
      <c r="U478" s="202"/>
      <c r="V478" s="160"/>
      <c r="W478" s="43"/>
      <c r="X478" s="43"/>
    </row>
    <row r="479" spans="1:24" s="50" customFormat="1">
      <c r="A479" s="431" t="s">
        <v>14</v>
      </c>
      <c r="B479" s="431"/>
      <c r="C479" s="431"/>
      <c r="D479" s="431"/>
      <c r="E479" s="367">
        <f>SUM(E478)</f>
        <v>18</v>
      </c>
      <c r="F479" s="176">
        <f>F478</f>
        <v>10</v>
      </c>
      <c r="G479" s="177">
        <f>IF(F479&gt;0,(F479*100/(E479-J479)),0)</f>
        <v>55.555555555555557</v>
      </c>
      <c r="H479" s="176">
        <f>H478</f>
        <v>8</v>
      </c>
      <c r="I479" s="178">
        <f>IF(H479&gt;0,(H479*100/(E479-J479)),0)</f>
        <v>44.444444444444443</v>
      </c>
      <c r="J479" s="179">
        <f>J478</f>
        <v>0</v>
      </c>
      <c r="K479" s="180">
        <f>IF(J479&gt;0,(J479*100/E479),0)</f>
        <v>0</v>
      </c>
      <c r="L479" s="175">
        <f>L478</f>
        <v>30</v>
      </c>
      <c r="M479" s="176">
        <f>M478</f>
        <v>12</v>
      </c>
      <c r="N479" s="177">
        <f>IF(M479&gt;0,(M479*100/(L479-S479)),0)</f>
        <v>42.857142857142854</v>
      </c>
      <c r="O479" s="176">
        <f>O478</f>
        <v>7</v>
      </c>
      <c r="P479" s="176">
        <f>P478</f>
        <v>9</v>
      </c>
      <c r="Q479" s="176">
        <f>Q478</f>
        <v>16</v>
      </c>
      <c r="R479" s="178">
        <f>IF(Q479&gt;0,(Q479*100/(L479-S479)),0)</f>
        <v>57.142857142857146</v>
      </c>
      <c r="S479" s="179">
        <f>S478</f>
        <v>2</v>
      </c>
      <c r="T479" s="181">
        <f>IF(S479&gt;0,(S479*100/L479),0)</f>
        <v>6.666666666666667</v>
      </c>
      <c r="U479" s="312" t="s">
        <v>106</v>
      </c>
      <c r="V479" s="161"/>
    </row>
    <row r="480" spans="1:24">
      <c r="A480" s="75"/>
      <c r="B480" s="75"/>
      <c r="C480" s="351"/>
      <c r="D480" s="124"/>
      <c r="E480" s="368"/>
      <c r="F480" s="75"/>
      <c r="G480" s="315"/>
      <c r="H480" s="75"/>
      <c r="I480" s="315"/>
      <c r="J480" s="75"/>
      <c r="K480" s="315"/>
      <c r="L480" s="316"/>
      <c r="M480" s="75"/>
      <c r="N480" s="315"/>
      <c r="O480" s="75"/>
      <c r="P480" s="316"/>
      <c r="Q480" s="316"/>
      <c r="R480" s="315"/>
      <c r="S480" s="75"/>
      <c r="T480" s="315"/>
      <c r="U480" s="75"/>
      <c r="V480" s="162"/>
    </row>
    <row r="481" spans="1:24">
      <c r="A481" s="75"/>
      <c r="B481" s="75"/>
      <c r="C481" s="351"/>
      <c r="D481" s="124"/>
      <c r="E481" s="368"/>
      <c r="F481" s="75"/>
      <c r="G481" s="315"/>
      <c r="H481" s="75"/>
      <c r="I481" s="315"/>
      <c r="J481" s="75"/>
      <c r="K481" s="315"/>
      <c r="L481" s="316"/>
      <c r="M481" s="75"/>
      <c r="N481" s="315"/>
      <c r="O481" s="75"/>
      <c r="P481" s="316"/>
      <c r="Q481" s="316"/>
      <c r="R481" s="315"/>
      <c r="S481" s="75"/>
      <c r="T481" s="315"/>
      <c r="U481" s="75"/>
      <c r="V481" s="162"/>
    </row>
    <row r="482" spans="1:24" s="1" customFormat="1" ht="18.75">
      <c r="A482" s="432" t="s">
        <v>94</v>
      </c>
      <c r="B482" s="433"/>
      <c r="C482" s="433"/>
      <c r="D482" s="433"/>
      <c r="E482" s="433"/>
      <c r="F482" s="433"/>
      <c r="G482" s="433"/>
      <c r="H482" s="433"/>
      <c r="I482" s="433"/>
      <c r="J482" s="433"/>
      <c r="K482" s="433"/>
      <c r="L482" s="433"/>
      <c r="M482" s="433"/>
      <c r="N482" s="433"/>
      <c r="O482" s="433"/>
      <c r="P482" s="433"/>
      <c r="Q482" s="433"/>
      <c r="R482" s="433"/>
      <c r="S482" s="433"/>
      <c r="T482" s="433"/>
      <c r="U482" s="200"/>
      <c r="V482" s="164"/>
    </row>
    <row r="483" spans="1:24" s="1" customFormat="1" ht="19.5" thickBot="1">
      <c r="A483" s="434" t="s">
        <v>95</v>
      </c>
      <c r="B483" s="435"/>
      <c r="C483" s="435"/>
      <c r="D483" s="435"/>
      <c r="E483" s="435"/>
      <c r="F483" s="435"/>
      <c r="G483" s="435"/>
      <c r="H483" s="435"/>
      <c r="I483" s="435"/>
      <c r="J483" s="435"/>
      <c r="K483" s="435"/>
      <c r="L483" s="435"/>
      <c r="M483" s="435"/>
      <c r="N483" s="435"/>
      <c r="O483" s="435"/>
      <c r="P483" s="435"/>
      <c r="Q483" s="435"/>
      <c r="R483" s="435"/>
      <c r="S483" s="435"/>
      <c r="T483" s="435"/>
      <c r="U483" s="201"/>
      <c r="V483" s="164"/>
    </row>
    <row r="484" spans="1:24" s="437" customFormat="1" ht="15.75" thickBot="1">
      <c r="A484" s="429"/>
      <c r="B484" s="436"/>
      <c r="C484" s="436"/>
      <c r="D484" s="436"/>
      <c r="E484" s="436"/>
      <c r="F484" s="436"/>
      <c r="G484" s="436"/>
      <c r="H484" s="436"/>
      <c r="I484" s="436"/>
      <c r="J484" s="436"/>
      <c r="K484" s="436"/>
      <c r="L484" s="436"/>
      <c r="M484" s="436"/>
      <c r="N484" s="436"/>
      <c r="O484" s="436"/>
      <c r="P484" s="436"/>
      <c r="Q484" s="436"/>
      <c r="R484" s="436"/>
      <c r="S484" s="436"/>
      <c r="T484" s="436"/>
      <c r="U484" s="436"/>
      <c r="V484" s="436"/>
      <c r="W484" s="436"/>
      <c r="X484" s="436"/>
    </row>
    <row r="485" spans="1:24" ht="15.75" thickBot="1">
      <c r="A485" s="427" t="s">
        <v>0</v>
      </c>
      <c r="B485" s="427"/>
      <c r="C485" s="439" t="s">
        <v>25</v>
      </c>
      <c r="D485" s="440"/>
      <c r="E485" s="445" t="s">
        <v>1</v>
      </c>
      <c r="F485" s="446"/>
      <c r="G485" s="446"/>
      <c r="H485" s="446"/>
      <c r="I485" s="446"/>
      <c r="J485" s="446"/>
      <c r="K485" s="447"/>
      <c r="L485" s="445" t="s">
        <v>2</v>
      </c>
      <c r="M485" s="446"/>
      <c r="N485" s="446"/>
      <c r="O485" s="446"/>
      <c r="P485" s="446"/>
      <c r="Q485" s="446"/>
      <c r="R485" s="446"/>
      <c r="S485" s="446"/>
      <c r="T485" s="448"/>
      <c r="U485" s="191" t="s">
        <v>34</v>
      </c>
      <c r="V485" s="162"/>
    </row>
    <row r="486" spans="1:24" ht="15.75" thickBot="1">
      <c r="A486" s="449" t="s">
        <v>3</v>
      </c>
      <c r="B486" s="449" t="s">
        <v>4</v>
      </c>
      <c r="C486" s="441"/>
      <c r="D486" s="442"/>
      <c r="E486" s="450" t="s">
        <v>5</v>
      </c>
      <c r="F486" s="452" t="s">
        <v>6</v>
      </c>
      <c r="G486" s="452"/>
      <c r="H486" s="453" t="s">
        <v>7</v>
      </c>
      <c r="I486" s="453"/>
      <c r="J486" s="454" t="s">
        <v>8</v>
      </c>
      <c r="K486" s="455"/>
      <c r="L486" s="456" t="s">
        <v>5</v>
      </c>
      <c r="M486" s="458" t="s">
        <v>6</v>
      </c>
      <c r="N486" s="459"/>
      <c r="O486" s="453" t="s">
        <v>7</v>
      </c>
      <c r="P486" s="453"/>
      <c r="Q486" s="453"/>
      <c r="R486" s="453"/>
      <c r="S486" s="460" t="s">
        <v>8</v>
      </c>
      <c r="T486" s="461"/>
      <c r="U486" s="95"/>
      <c r="V486" s="162"/>
    </row>
    <row r="487" spans="1:24">
      <c r="A487" s="449"/>
      <c r="B487" s="449"/>
      <c r="C487" s="441"/>
      <c r="D487" s="442"/>
      <c r="E487" s="450"/>
      <c r="F487" s="462" t="s">
        <v>9</v>
      </c>
      <c r="G487" s="464" t="s">
        <v>10</v>
      </c>
      <c r="H487" s="462" t="s">
        <v>9</v>
      </c>
      <c r="I487" s="466" t="s">
        <v>10</v>
      </c>
      <c r="J487" s="468" t="s">
        <v>5</v>
      </c>
      <c r="K487" s="470" t="s">
        <v>10</v>
      </c>
      <c r="L487" s="456"/>
      <c r="M487" s="462" t="s">
        <v>9</v>
      </c>
      <c r="N487" s="464" t="s">
        <v>10</v>
      </c>
      <c r="O487" s="427" t="s">
        <v>9</v>
      </c>
      <c r="P487" s="427"/>
      <c r="Q487" s="427"/>
      <c r="R487" s="466" t="s">
        <v>10</v>
      </c>
      <c r="S487" s="468" t="s">
        <v>5</v>
      </c>
      <c r="T487" s="472" t="s">
        <v>10</v>
      </c>
      <c r="U487" s="84"/>
      <c r="V487" s="162"/>
    </row>
    <row r="488" spans="1:24" ht="15.75" thickBot="1">
      <c r="A488" s="449"/>
      <c r="B488" s="449"/>
      <c r="C488" s="443"/>
      <c r="D488" s="444"/>
      <c r="E488" s="451"/>
      <c r="F488" s="463"/>
      <c r="G488" s="465"/>
      <c r="H488" s="463"/>
      <c r="I488" s="467"/>
      <c r="J488" s="469"/>
      <c r="K488" s="471"/>
      <c r="L488" s="457"/>
      <c r="M488" s="463"/>
      <c r="N488" s="465"/>
      <c r="O488" s="4" t="s">
        <v>11</v>
      </c>
      <c r="P488" s="5" t="s">
        <v>12</v>
      </c>
      <c r="Q488" s="5" t="s">
        <v>13</v>
      </c>
      <c r="R488" s="467"/>
      <c r="S488" s="469"/>
      <c r="T488" s="473"/>
      <c r="U488" s="84"/>
      <c r="V488" s="162"/>
    </row>
    <row r="489" spans="1:24" ht="15.75" thickBot="1">
      <c r="A489" s="427"/>
      <c r="B489" s="427"/>
      <c r="C489" s="427"/>
      <c r="D489" s="427"/>
      <c r="E489" s="428"/>
      <c r="F489" s="428"/>
      <c r="G489" s="428"/>
      <c r="H489" s="428"/>
      <c r="I489" s="428"/>
      <c r="J489" s="428"/>
      <c r="K489" s="428"/>
      <c r="L489" s="428"/>
      <c r="M489" s="428"/>
      <c r="N489" s="428"/>
      <c r="O489" s="428"/>
      <c r="P489" s="428"/>
      <c r="Q489" s="428"/>
      <c r="R489" s="428"/>
      <c r="S489" s="428"/>
      <c r="T489" s="429"/>
      <c r="U489" s="153"/>
      <c r="V489" s="162"/>
    </row>
    <row r="490" spans="1:24" s="12" customFormat="1" ht="14.25" customHeight="1" thickBot="1">
      <c r="A490" s="57">
        <v>42917</v>
      </c>
      <c r="B490" s="57">
        <v>43100</v>
      </c>
      <c r="C490" s="348"/>
      <c r="D490" s="385" t="s">
        <v>15</v>
      </c>
      <c r="E490" s="361">
        <v>23</v>
      </c>
      <c r="F490" s="8">
        <v>19</v>
      </c>
      <c r="G490" s="33">
        <f>IF(F490&gt;0,(F490*100/(E490-J490)),0)</f>
        <v>82.608695652173907</v>
      </c>
      <c r="H490" s="8">
        <v>4</v>
      </c>
      <c r="I490" s="34">
        <f>IF(H490&gt;0,(H490*100/(E490-J490)),0)</f>
        <v>17.391304347826086</v>
      </c>
      <c r="J490" s="52">
        <v>0</v>
      </c>
      <c r="K490" s="35">
        <f>IF(J490&gt;0,(J490*100/(E490)),0)</f>
        <v>0</v>
      </c>
      <c r="L490" s="7">
        <v>39</v>
      </c>
      <c r="M490" s="8">
        <v>15</v>
      </c>
      <c r="N490" s="33">
        <f>IF(M490&gt;0,(M490*100/(L490-S490)),0)</f>
        <v>38.46153846153846</v>
      </c>
      <c r="O490" s="8">
        <v>11</v>
      </c>
      <c r="P490" s="8">
        <v>13</v>
      </c>
      <c r="Q490" s="8">
        <v>24</v>
      </c>
      <c r="R490" s="34">
        <f>IF(Q490&gt;0,(Q490*100/(L490-S490)),0)</f>
        <v>61.53846153846154</v>
      </c>
      <c r="S490" s="58">
        <v>0</v>
      </c>
      <c r="T490" s="87">
        <f>IF(S490&gt;0,(S490*100/(L490)),0)</f>
        <v>0</v>
      </c>
      <c r="U490" s="86"/>
      <c r="V490" s="165"/>
    </row>
    <row r="491" spans="1:24" s="44" customFormat="1" ht="15.75" thickBot="1">
      <c r="A491" s="430" t="s">
        <v>13</v>
      </c>
      <c r="B491" s="430"/>
      <c r="C491" s="430"/>
      <c r="D491" s="430"/>
      <c r="E491" s="366">
        <f t="shared" ref="E491:T491" si="193">SUM(E490:E490)</f>
        <v>23</v>
      </c>
      <c r="F491" s="40">
        <f t="shared" si="193"/>
        <v>19</v>
      </c>
      <c r="G491" s="41">
        <f t="shared" si="193"/>
        <v>82.608695652173907</v>
      </c>
      <c r="H491" s="40">
        <f t="shared" si="193"/>
        <v>4</v>
      </c>
      <c r="I491" s="41">
        <f t="shared" si="193"/>
        <v>17.391304347826086</v>
      </c>
      <c r="J491" s="40">
        <f t="shared" si="193"/>
        <v>0</v>
      </c>
      <c r="K491" s="42">
        <f t="shared" si="193"/>
        <v>0</v>
      </c>
      <c r="L491" s="39">
        <f t="shared" si="193"/>
        <v>39</v>
      </c>
      <c r="M491" s="40">
        <f t="shared" si="193"/>
        <v>15</v>
      </c>
      <c r="N491" s="41">
        <f t="shared" si="193"/>
        <v>38.46153846153846</v>
      </c>
      <c r="O491" s="40">
        <f t="shared" si="193"/>
        <v>11</v>
      </c>
      <c r="P491" s="40">
        <f t="shared" si="193"/>
        <v>13</v>
      </c>
      <c r="Q491" s="40">
        <f t="shared" si="193"/>
        <v>24</v>
      </c>
      <c r="R491" s="41">
        <f t="shared" si="193"/>
        <v>61.53846153846154</v>
      </c>
      <c r="S491" s="40">
        <f t="shared" si="193"/>
        <v>0</v>
      </c>
      <c r="T491" s="72">
        <f t="shared" si="193"/>
        <v>0</v>
      </c>
      <c r="U491" s="202"/>
      <c r="V491" s="160"/>
      <c r="W491" s="43"/>
      <c r="X491" s="43"/>
    </row>
    <row r="492" spans="1:24" s="50" customFormat="1">
      <c r="A492" s="431" t="s">
        <v>14</v>
      </c>
      <c r="B492" s="431"/>
      <c r="C492" s="431"/>
      <c r="D492" s="431"/>
      <c r="E492" s="367">
        <f>SUM(E491)</f>
        <v>23</v>
      </c>
      <c r="F492" s="176">
        <f>F491</f>
        <v>19</v>
      </c>
      <c r="G492" s="177">
        <f>IF(F492&gt;0,(F492*100/(E492-J492)),0)</f>
        <v>82.608695652173907</v>
      </c>
      <c r="H492" s="176">
        <f>H491</f>
        <v>4</v>
      </c>
      <c r="I492" s="178">
        <f>IF(H492&gt;0,(H492*100/(E492-J492)),0)</f>
        <v>17.391304347826086</v>
      </c>
      <c r="J492" s="179">
        <f>J491</f>
        <v>0</v>
      </c>
      <c r="K492" s="180">
        <f>IF(J492&gt;0,(J492*100/E492),0)</f>
        <v>0</v>
      </c>
      <c r="L492" s="175">
        <f>L491</f>
        <v>39</v>
      </c>
      <c r="M492" s="176">
        <f>M491</f>
        <v>15</v>
      </c>
      <c r="N492" s="177">
        <f>IF(M492&gt;0,(M492*100/(L492-S492)),0)</f>
        <v>38.46153846153846</v>
      </c>
      <c r="O492" s="176">
        <f>O491</f>
        <v>11</v>
      </c>
      <c r="P492" s="176">
        <f>P491</f>
        <v>13</v>
      </c>
      <c r="Q492" s="176">
        <f>Q491</f>
        <v>24</v>
      </c>
      <c r="R492" s="178">
        <f>IF(Q492&gt;0,(Q492*100/(L492-S492)),0)</f>
        <v>61.53846153846154</v>
      </c>
      <c r="S492" s="179">
        <f>S491</f>
        <v>0</v>
      </c>
      <c r="T492" s="181">
        <f>IF(S492&gt;0,(S492*100/L492),0)</f>
        <v>0</v>
      </c>
      <c r="U492" s="312" t="s">
        <v>106</v>
      </c>
      <c r="V492" s="161"/>
    </row>
    <row r="493" spans="1:24">
      <c r="A493" s="75"/>
      <c r="B493" s="75"/>
      <c r="C493" s="351"/>
      <c r="D493" s="124"/>
      <c r="E493" s="368"/>
      <c r="F493" s="75"/>
      <c r="G493" s="315"/>
      <c r="H493" s="75"/>
      <c r="I493" s="315"/>
      <c r="J493" s="75"/>
      <c r="K493" s="315"/>
      <c r="L493" s="316"/>
      <c r="M493" s="75"/>
      <c r="N493" s="315"/>
      <c r="O493" s="75"/>
      <c r="P493" s="316"/>
      <c r="Q493" s="316"/>
      <c r="R493" s="315"/>
      <c r="S493" s="75"/>
      <c r="T493" s="315"/>
      <c r="U493" s="75"/>
      <c r="V493" s="162"/>
    </row>
    <row r="494" spans="1:24">
      <c r="A494" s="75"/>
      <c r="B494" s="75"/>
      <c r="C494" s="351"/>
      <c r="D494" s="124"/>
      <c r="E494" s="368"/>
      <c r="F494" s="75"/>
      <c r="G494" s="315"/>
      <c r="H494" s="75"/>
      <c r="I494" s="315"/>
      <c r="J494" s="75"/>
      <c r="K494" s="315"/>
      <c r="L494" s="316"/>
      <c r="M494" s="75"/>
      <c r="N494" s="315"/>
      <c r="O494" s="75"/>
      <c r="P494" s="316"/>
      <c r="Q494" s="316"/>
      <c r="R494" s="315"/>
      <c r="S494" s="75"/>
      <c r="T494" s="315"/>
      <c r="U494" s="75"/>
      <c r="V494" s="162"/>
    </row>
    <row r="495" spans="1:24" s="1" customFormat="1" ht="18.75">
      <c r="A495" s="432" t="s">
        <v>96</v>
      </c>
      <c r="B495" s="433"/>
      <c r="C495" s="433"/>
      <c r="D495" s="433"/>
      <c r="E495" s="433"/>
      <c r="F495" s="433"/>
      <c r="G495" s="433"/>
      <c r="H495" s="433"/>
      <c r="I495" s="433"/>
      <c r="J495" s="433"/>
      <c r="K495" s="433"/>
      <c r="L495" s="433"/>
      <c r="M495" s="433"/>
      <c r="N495" s="433"/>
      <c r="O495" s="433"/>
      <c r="P495" s="433"/>
      <c r="Q495" s="433"/>
      <c r="R495" s="433"/>
      <c r="S495" s="433"/>
      <c r="T495" s="433"/>
      <c r="U495" s="200"/>
      <c r="V495" s="164"/>
    </row>
    <row r="496" spans="1:24" s="1" customFormat="1" ht="19.5" thickBot="1">
      <c r="A496" s="434" t="s">
        <v>97</v>
      </c>
      <c r="B496" s="435"/>
      <c r="C496" s="435"/>
      <c r="D496" s="435"/>
      <c r="E496" s="435"/>
      <c r="F496" s="435"/>
      <c r="G496" s="435"/>
      <c r="H496" s="435"/>
      <c r="I496" s="435"/>
      <c r="J496" s="435"/>
      <c r="K496" s="435"/>
      <c r="L496" s="435"/>
      <c r="M496" s="435"/>
      <c r="N496" s="435"/>
      <c r="O496" s="435"/>
      <c r="P496" s="435"/>
      <c r="Q496" s="435"/>
      <c r="R496" s="435"/>
      <c r="S496" s="435"/>
      <c r="T496" s="435"/>
      <c r="U496" s="201"/>
      <c r="V496" s="164"/>
    </row>
    <row r="497" spans="1:24" s="437" customFormat="1" ht="15.75" thickBot="1">
      <c r="A497" s="429"/>
      <c r="B497" s="436"/>
      <c r="C497" s="436"/>
      <c r="D497" s="436"/>
      <c r="E497" s="436"/>
      <c r="F497" s="436"/>
      <c r="G497" s="436"/>
      <c r="H497" s="436"/>
      <c r="I497" s="436"/>
      <c r="J497" s="436"/>
      <c r="K497" s="436"/>
      <c r="L497" s="436"/>
      <c r="M497" s="436"/>
      <c r="N497" s="436"/>
      <c r="O497" s="436"/>
      <c r="P497" s="436"/>
      <c r="Q497" s="436"/>
      <c r="R497" s="436"/>
      <c r="S497" s="436"/>
      <c r="T497" s="436"/>
      <c r="U497" s="436"/>
      <c r="V497" s="436"/>
      <c r="W497" s="436"/>
      <c r="X497" s="436"/>
    </row>
    <row r="498" spans="1:24" ht="15.75" thickBot="1">
      <c r="A498" s="438" t="s">
        <v>0</v>
      </c>
      <c r="B498" s="427"/>
      <c r="C498" s="439" t="s">
        <v>25</v>
      </c>
      <c r="D498" s="440"/>
      <c r="E498" s="445" t="s">
        <v>1</v>
      </c>
      <c r="F498" s="446"/>
      <c r="G498" s="446"/>
      <c r="H498" s="446"/>
      <c r="I498" s="446"/>
      <c r="J498" s="446"/>
      <c r="K498" s="447"/>
      <c r="L498" s="445" t="s">
        <v>2</v>
      </c>
      <c r="M498" s="446"/>
      <c r="N498" s="446"/>
      <c r="O498" s="446"/>
      <c r="P498" s="446"/>
      <c r="Q498" s="446"/>
      <c r="R498" s="446"/>
      <c r="S498" s="446"/>
      <c r="T498" s="448"/>
      <c r="U498" s="191" t="s">
        <v>34</v>
      </c>
      <c r="V498" s="162"/>
    </row>
    <row r="499" spans="1:24" ht="15.75" thickBot="1">
      <c r="A499" s="449" t="s">
        <v>3</v>
      </c>
      <c r="B499" s="449" t="s">
        <v>4</v>
      </c>
      <c r="C499" s="441"/>
      <c r="D499" s="442"/>
      <c r="E499" s="450" t="s">
        <v>5</v>
      </c>
      <c r="F499" s="452" t="s">
        <v>6</v>
      </c>
      <c r="G499" s="452"/>
      <c r="H499" s="453" t="s">
        <v>7</v>
      </c>
      <c r="I499" s="453"/>
      <c r="J499" s="454" t="s">
        <v>8</v>
      </c>
      <c r="K499" s="455"/>
      <c r="L499" s="456" t="s">
        <v>5</v>
      </c>
      <c r="M499" s="458" t="s">
        <v>6</v>
      </c>
      <c r="N499" s="459"/>
      <c r="O499" s="453" t="s">
        <v>7</v>
      </c>
      <c r="P499" s="453"/>
      <c r="Q499" s="453"/>
      <c r="R499" s="453"/>
      <c r="S499" s="460" t="s">
        <v>8</v>
      </c>
      <c r="T499" s="461"/>
      <c r="U499" s="84"/>
      <c r="V499" s="162"/>
    </row>
    <row r="500" spans="1:24">
      <c r="A500" s="449"/>
      <c r="B500" s="449"/>
      <c r="C500" s="441"/>
      <c r="D500" s="442"/>
      <c r="E500" s="450"/>
      <c r="F500" s="462" t="s">
        <v>9</v>
      </c>
      <c r="G500" s="464" t="s">
        <v>10</v>
      </c>
      <c r="H500" s="462" t="s">
        <v>9</v>
      </c>
      <c r="I500" s="466" t="s">
        <v>10</v>
      </c>
      <c r="J500" s="468" t="s">
        <v>5</v>
      </c>
      <c r="K500" s="470" t="s">
        <v>10</v>
      </c>
      <c r="L500" s="456"/>
      <c r="M500" s="462" t="s">
        <v>9</v>
      </c>
      <c r="N500" s="464" t="s">
        <v>10</v>
      </c>
      <c r="O500" s="427" t="s">
        <v>9</v>
      </c>
      <c r="P500" s="427"/>
      <c r="Q500" s="427"/>
      <c r="R500" s="466" t="s">
        <v>10</v>
      </c>
      <c r="S500" s="468" t="s">
        <v>5</v>
      </c>
      <c r="T500" s="472" t="s">
        <v>10</v>
      </c>
      <c r="U500" s="146"/>
      <c r="V500" s="162"/>
    </row>
    <row r="501" spans="1:24" ht="15.75" thickBot="1">
      <c r="A501" s="449"/>
      <c r="B501" s="449"/>
      <c r="C501" s="443"/>
      <c r="D501" s="444"/>
      <c r="E501" s="451"/>
      <c r="F501" s="463"/>
      <c r="G501" s="465"/>
      <c r="H501" s="463"/>
      <c r="I501" s="467"/>
      <c r="J501" s="469"/>
      <c r="K501" s="471"/>
      <c r="L501" s="457"/>
      <c r="M501" s="463"/>
      <c r="N501" s="465"/>
      <c r="O501" s="4" t="s">
        <v>11</v>
      </c>
      <c r="P501" s="5" t="s">
        <v>12</v>
      </c>
      <c r="Q501" s="5" t="s">
        <v>13</v>
      </c>
      <c r="R501" s="467"/>
      <c r="S501" s="469"/>
      <c r="T501" s="473"/>
      <c r="U501" s="89"/>
      <c r="V501" s="162"/>
    </row>
    <row r="502" spans="1:24" ht="18" customHeight="1" thickBot="1">
      <c r="A502" s="427"/>
      <c r="B502" s="427"/>
      <c r="C502" s="427"/>
      <c r="D502" s="427"/>
      <c r="E502" s="428"/>
      <c r="F502" s="428"/>
      <c r="G502" s="428"/>
      <c r="H502" s="428"/>
      <c r="I502" s="428"/>
      <c r="J502" s="428"/>
      <c r="K502" s="428"/>
      <c r="L502" s="428"/>
      <c r="M502" s="428"/>
      <c r="N502" s="428"/>
      <c r="O502" s="428"/>
      <c r="P502" s="428"/>
      <c r="Q502" s="428"/>
      <c r="R502" s="428"/>
      <c r="S502" s="428"/>
      <c r="T502" s="429"/>
      <c r="U502" s="153"/>
      <c r="V502" s="162"/>
    </row>
    <row r="503" spans="1:24" ht="17.25" customHeight="1" thickBot="1">
      <c r="A503" s="57">
        <v>42917</v>
      </c>
      <c r="B503" s="57">
        <v>43100</v>
      </c>
      <c r="C503" s="348"/>
      <c r="D503" s="385" t="s">
        <v>15</v>
      </c>
      <c r="E503" s="361">
        <v>32</v>
      </c>
      <c r="F503" s="8">
        <v>18</v>
      </c>
      <c r="G503" s="33">
        <f>IF(F503&gt;0,(F503*100/(E503-J503)),0)</f>
        <v>58.064516129032256</v>
      </c>
      <c r="H503" s="8">
        <v>13</v>
      </c>
      <c r="I503" s="34">
        <f>IF(H503&gt;0,(H503*100/(E503-J503)),0)</f>
        <v>41.935483870967744</v>
      </c>
      <c r="J503" s="52">
        <v>1</v>
      </c>
      <c r="K503" s="35">
        <f>IF(J503&gt;0,(J503*100/(E503)),0)</f>
        <v>3.125</v>
      </c>
      <c r="L503" s="7">
        <v>46</v>
      </c>
      <c r="M503" s="8">
        <v>21</v>
      </c>
      <c r="N503" s="33">
        <f>IF(M503&gt;0,(M503*100/(L503-S503)),0)</f>
        <v>46.666666666666664</v>
      </c>
      <c r="O503" s="8">
        <v>12</v>
      </c>
      <c r="P503" s="8">
        <v>12</v>
      </c>
      <c r="Q503" s="8">
        <v>24</v>
      </c>
      <c r="R503" s="34">
        <f>IF(Q503&gt;0,(Q503*100/(L503-S503)),0)</f>
        <v>53.333333333333336</v>
      </c>
      <c r="S503" s="58">
        <v>1</v>
      </c>
      <c r="T503" s="87">
        <f>IF(S503&gt;0,(S503*100/(L503)),0)</f>
        <v>2.1739130434782608</v>
      </c>
      <c r="U503" s="86" t="s">
        <v>106</v>
      </c>
      <c r="V503" s="162"/>
    </row>
    <row r="504" spans="1:24" ht="15" customHeight="1" thickBot="1">
      <c r="A504" s="430" t="s">
        <v>13</v>
      </c>
      <c r="B504" s="430"/>
      <c r="C504" s="430"/>
      <c r="D504" s="430"/>
      <c r="E504" s="366">
        <f t="shared" ref="E504" si="194">SUM(E503:E503)</f>
        <v>32</v>
      </c>
      <c r="F504" s="40">
        <f t="shared" ref="F504" si="195">SUM(F503:F503)</f>
        <v>18</v>
      </c>
      <c r="G504" s="41">
        <f t="shared" ref="G504" si="196">SUM(G503:G503)</f>
        <v>58.064516129032256</v>
      </c>
      <c r="H504" s="40">
        <f t="shared" ref="H504" si="197">SUM(H503:H503)</f>
        <v>13</v>
      </c>
      <c r="I504" s="41">
        <f t="shared" ref="I504" si="198">SUM(I503:I503)</f>
        <v>41.935483870967744</v>
      </c>
      <c r="J504" s="40">
        <f t="shared" ref="J504" si="199">SUM(J503:J503)</f>
        <v>1</v>
      </c>
      <c r="K504" s="42">
        <f t="shared" ref="K504" si="200">SUM(K503:K503)</f>
        <v>3.125</v>
      </c>
      <c r="L504" s="39">
        <f t="shared" ref="L504" si="201">SUM(L503:L503)</f>
        <v>46</v>
      </c>
      <c r="M504" s="40">
        <f t="shared" ref="M504" si="202">SUM(M503:M503)</f>
        <v>21</v>
      </c>
      <c r="N504" s="41">
        <f t="shared" ref="N504" si="203">SUM(N503:N503)</f>
        <v>46.666666666666664</v>
      </c>
      <c r="O504" s="40">
        <f t="shared" ref="O504" si="204">SUM(O503:O503)</f>
        <v>12</v>
      </c>
      <c r="P504" s="40">
        <f t="shared" ref="P504" si="205">SUM(P503:P503)</f>
        <v>12</v>
      </c>
      <c r="Q504" s="40">
        <f t="shared" ref="Q504" si="206">SUM(Q503:Q503)</f>
        <v>24</v>
      </c>
      <c r="R504" s="41">
        <f t="shared" ref="R504" si="207">SUM(R503:R503)</f>
        <v>53.333333333333336</v>
      </c>
      <c r="S504" s="40">
        <f t="shared" ref="S504" si="208">SUM(S503:S503)</f>
        <v>1</v>
      </c>
      <c r="T504" s="72">
        <f t="shared" ref="T504" si="209">SUM(T503:T503)</f>
        <v>2.1739130434782608</v>
      </c>
      <c r="U504" s="153"/>
      <c r="V504" s="162"/>
    </row>
    <row r="505" spans="1:24" ht="17.25" customHeight="1">
      <c r="A505" s="431" t="s">
        <v>14</v>
      </c>
      <c r="B505" s="431"/>
      <c r="C505" s="431"/>
      <c r="D505" s="431"/>
      <c r="E505" s="367">
        <f>SUM(E504)</f>
        <v>32</v>
      </c>
      <c r="F505" s="176">
        <f>F504</f>
        <v>18</v>
      </c>
      <c r="G505" s="177">
        <f>IF(F505&gt;0,(F505*100/(E505-J505)),0)</f>
        <v>58.064516129032256</v>
      </c>
      <c r="H505" s="176">
        <f>H504</f>
        <v>13</v>
      </c>
      <c r="I505" s="178">
        <f>IF(H505&gt;0,(H505*100/(E505-J505)),0)</f>
        <v>41.935483870967744</v>
      </c>
      <c r="J505" s="179">
        <f>J504</f>
        <v>1</v>
      </c>
      <c r="K505" s="180">
        <f>IF(J505&gt;0,(J505*100/E505),0)</f>
        <v>3.125</v>
      </c>
      <c r="L505" s="175">
        <f>L504</f>
        <v>46</v>
      </c>
      <c r="M505" s="176">
        <f>M504</f>
        <v>21</v>
      </c>
      <c r="N505" s="177">
        <f>IF(M505&gt;0,(M505*100/(L505-S505)),0)</f>
        <v>46.666666666666664</v>
      </c>
      <c r="O505" s="176">
        <f>O504</f>
        <v>12</v>
      </c>
      <c r="P505" s="176">
        <f>P504</f>
        <v>12</v>
      </c>
      <c r="Q505" s="176">
        <f>Q504</f>
        <v>24</v>
      </c>
      <c r="R505" s="178">
        <f>IF(Q505&gt;0,(Q505*100/(L505-S505)),0)</f>
        <v>53.333333333333336</v>
      </c>
      <c r="S505" s="179">
        <f>S504</f>
        <v>1</v>
      </c>
      <c r="T505" s="181">
        <f>IF(S505&gt;0,(S505*100/L505),0)</f>
        <v>2.1739130434782608</v>
      </c>
      <c r="U505" s="86" t="s">
        <v>106</v>
      </c>
      <c r="V505" s="162"/>
    </row>
    <row r="506" spans="1:24" ht="15.75" customHeight="1">
      <c r="A506" s="75"/>
      <c r="B506" s="75"/>
      <c r="C506" s="351"/>
      <c r="D506" s="124"/>
      <c r="E506" s="368"/>
      <c r="F506" s="75"/>
      <c r="G506" s="315"/>
      <c r="H506" s="75"/>
      <c r="I506" s="315"/>
      <c r="J506" s="75"/>
      <c r="K506" s="315"/>
      <c r="L506" s="316"/>
      <c r="M506" s="75"/>
      <c r="N506" s="315"/>
      <c r="O506" s="75"/>
      <c r="P506" s="316"/>
      <c r="Q506" s="316"/>
      <c r="R506" s="315"/>
      <c r="S506" s="75"/>
      <c r="T506" s="315"/>
      <c r="U506" s="75"/>
      <c r="V506" s="162"/>
    </row>
    <row r="507" spans="1:24">
      <c r="A507" s="75"/>
      <c r="B507" s="75"/>
      <c r="C507" s="351"/>
      <c r="D507" s="124"/>
      <c r="E507" s="368"/>
      <c r="F507" s="75"/>
      <c r="G507" s="315"/>
      <c r="H507" s="75"/>
      <c r="I507" s="315"/>
      <c r="J507" s="75"/>
      <c r="K507" s="315"/>
      <c r="L507" s="316"/>
      <c r="M507" s="75"/>
      <c r="N507" s="315"/>
      <c r="O507" s="75"/>
      <c r="P507" s="316"/>
      <c r="Q507" s="316"/>
      <c r="R507" s="315"/>
      <c r="S507" s="75"/>
      <c r="T507" s="315"/>
      <c r="U507" s="75"/>
      <c r="V507" s="162"/>
    </row>
    <row r="508" spans="1:24" s="1" customFormat="1" ht="18.75">
      <c r="A508" s="432" t="s">
        <v>98</v>
      </c>
      <c r="B508" s="433"/>
      <c r="C508" s="433"/>
      <c r="D508" s="433"/>
      <c r="E508" s="433"/>
      <c r="F508" s="433"/>
      <c r="G508" s="433"/>
      <c r="H508" s="433"/>
      <c r="I508" s="433"/>
      <c r="J508" s="433"/>
      <c r="K508" s="433"/>
      <c r="L508" s="433"/>
      <c r="M508" s="433"/>
      <c r="N508" s="433"/>
      <c r="O508" s="433"/>
      <c r="P508" s="433"/>
      <c r="Q508" s="433"/>
      <c r="R508" s="433"/>
      <c r="S508" s="433"/>
      <c r="T508" s="433"/>
      <c r="U508" s="200"/>
      <c r="V508" s="164"/>
    </row>
    <row r="509" spans="1:24" s="1" customFormat="1" ht="19.5" thickBot="1">
      <c r="A509" s="434" t="s">
        <v>99</v>
      </c>
      <c r="B509" s="435"/>
      <c r="C509" s="435"/>
      <c r="D509" s="435"/>
      <c r="E509" s="435"/>
      <c r="F509" s="435"/>
      <c r="G509" s="435"/>
      <c r="H509" s="435"/>
      <c r="I509" s="435"/>
      <c r="J509" s="435"/>
      <c r="K509" s="435"/>
      <c r="L509" s="435"/>
      <c r="M509" s="435"/>
      <c r="N509" s="435"/>
      <c r="O509" s="435"/>
      <c r="P509" s="435"/>
      <c r="Q509" s="435"/>
      <c r="R509" s="435"/>
      <c r="S509" s="435"/>
      <c r="T509" s="435"/>
      <c r="U509" s="201"/>
      <c r="V509" s="164"/>
    </row>
    <row r="510" spans="1:24" s="437" customFormat="1" ht="15.75" thickBot="1">
      <c r="A510" s="429"/>
      <c r="B510" s="436"/>
      <c r="C510" s="436"/>
      <c r="D510" s="436"/>
      <c r="E510" s="436"/>
      <c r="F510" s="436"/>
      <c r="G510" s="436"/>
      <c r="H510" s="436"/>
      <c r="I510" s="436"/>
      <c r="J510" s="436"/>
      <c r="K510" s="436"/>
      <c r="L510" s="436"/>
      <c r="M510" s="436"/>
      <c r="N510" s="436"/>
      <c r="O510" s="436"/>
      <c r="P510" s="436"/>
      <c r="Q510" s="436"/>
      <c r="R510" s="436"/>
      <c r="S510" s="436"/>
      <c r="T510" s="436"/>
      <c r="U510" s="436"/>
      <c r="V510" s="436"/>
      <c r="W510" s="436"/>
      <c r="X510" s="436"/>
    </row>
    <row r="511" spans="1:24">
      <c r="A511" s="438" t="s">
        <v>0</v>
      </c>
      <c r="B511" s="427"/>
      <c r="C511" s="439" t="s">
        <v>25</v>
      </c>
      <c r="D511" s="440"/>
      <c r="E511" s="445" t="s">
        <v>1</v>
      </c>
      <c r="F511" s="446"/>
      <c r="G511" s="446"/>
      <c r="H511" s="446"/>
      <c r="I511" s="446"/>
      <c r="J511" s="446"/>
      <c r="K511" s="447"/>
      <c r="L511" s="445" t="s">
        <v>2</v>
      </c>
      <c r="M511" s="446"/>
      <c r="N511" s="446"/>
      <c r="O511" s="446"/>
      <c r="P511" s="446"/>
      <c r="Q511" s="446"/>
      <c r="R511" s="446"/>
      <c r="S511" s="446"/>
      <c r="T511" s="448"/>
      <c r="U511" s="129" t="s">
        <v>34</v>
      </c>
      <c r="V511" s="162"/>
    </row>
    <row r="512" spans="1:24" ht="15.75" thickBot="1">
      <c r="A512" s="449" t="s">
        <v>3</v>
      </c>
      <c r="B512" s="449" t="s">
        <v>4</v>
      </c>
      <c r="C512" s="441"/>
      <c r="D512" s="442"/>
      <c r="E512" s="450" t="s">
        <v>5</v>
      </c>
      <c r="F512" s="452" t="s">
        <v>6</v>
      </c>
      <c r="G512" s="452"/>
      <c r="H512" s="453" t="s">
        <v>7</v>
      </c>
      <c r="I512" s="453"/>
      <c r="J512" s="454" t="s">
        <v>8</v>
      </c>
      <c r="K512" s="455"/>
      <c r="L512" s="456" t="s">
        <v>5</v>
      </c>
      <c r="M512" s="458" t="s">
        <v>6</v>
      </c>
      <c r="N512" s="459"/>
      <c r="O512" s="453" t="s">
        <v>7</v>
      </c>
      <c r="P512" s="453"/>
      <c r="Q512" s="453"/>
      <c r="R512" s="453"/>
      <c r="S512" s="460" t="s">
        <v>8</v>
      </c>
      <c r="T512" s="461"/>
      <c r="U512" s="120"/>
      <c r="V512" s="162"/>
    </row>
    <row r="513" spans="1:24">
      <c r="A513" s="449"/>
      <c r="B513" s="449"/>
      <c r="C513" s="441"/>
      <c r="D513" s="442"/>
      <c r="E513" s="450"/>
      <c r="F513" s="462" t="s">
        <v>9</v>
      </c>
      <c r="G513" s="464" t="s">
        <v>10</v>
      </c>
      <c r="H513" s="462" t="s">
        <v>9</v>
      </c>
      <c r="I513" s="466" t="s">
        <v>10</v>
      </c>
      <c r="J513" s="468" t="s">
        <v>5</v>
      </c>
      <c r="K513" s="470" t="s">
        <v>10</v>
      </c>
      <c r="L513" s="456"/>
      <c r="M513" s="462" t="s">
        <v>9</v>
      </c>
      <c r="N513" s="464" t="s">
        <v>10</v>
      </c>
      <c r="O513" s="427" t="s">
        <v>9</v>
      </c>
      <c r="P513" s="427"/>
      <c r="Q513" s="427"/>
      <c r="R513" s="466" t="s">
        <v>10</v>
      </c>
      <c r="S513" s="468" t="s">
        <v>5</v>
      </c>
      <c r="T513" s="472" t="s">
        <v>10</v>
      </c>
      <c r="U513" s="146"/>
      <c r="V513" s="162"/>
    </row>
    <row r="514" spans="1:24" ht="15.75" thickBot="1">
      <c r="A514" s="449"/>
      <c r="B514" s="449"/>
      <c r="C514" s="443"/>
      <c r="D514" s="444"/>
      <c r="E514" s="451"/>
      <c r="F514" s="463"/>
      <c r="G514" s="465"/>
      <c r="H514" s="463"/>
      <c r="I514" s="467"/>
      <c r="J514" s="469"/>
      <c r="K514" s="471"/>
      <c r="L514" s="457"/>
      <c r="M514" s="463"/>
      <c r="N514" s="465"/>
      <c r="O514" s="4" t="s">
        <v>11</v>
      </c>
      <c r="P514" s="5" t="s">
        <v>12</v>
      </c>
      <c r="Q514" s="5" t="s">
        <v>13</v>
      </c>
      <c r="R514" s="467"/>
      <c r="S514" s="469"/>
      <c r="T514" s="473"/>
      <c r="U514" s="89"/>
      <c r="V514" s="162"/>
    </row>
    <row r="515" spans="1:24" ht="18" customHeight="1" thickBot="1">
      <c r="A515" s="427"/>
      <c r="B515" s="427"/>
      <c r="C515" s="427"/>
      <c r="D515" s="427"/>
      <c r="E515" s="428"/>
      <c r="F515" s="428"/>
      <c r="G515" s="428"/>
      <c r="H515" s="428"/>
      <c r="I515" s="428"/>
      <c r="J515" s="428"/>
      <c r="K515" s="428"/>
      <c r="L515" s="428"/>
      <c r="M515" s="428"/>
      <c r="N515" s="428"/>
      <c r="O515" s="428"/>
      <c r="P515" s="428"/>
      <c r="Q515" s="428"/>
      <c r="R515" s="428"/>
      <c r="S515" s="428"/>
      <c r="T515" s="429"/>
      <c r="U515" s="215"/>
      <c r="V515" s="162"/>
    </row>
    <row r="516" spans="1:24" ht="17.25" customHeight="1">
      <c r="A516" s="57">
        <v>42917</v>
      </c>
      <c r="B516" s="57">
        <v>43100</v>
      </c>
      <c r="C516" s="348"/>
      <c r="D516" s="385" t="s">
        <v>15</v>
      </c>
      <c r="E516" s="361">
        <v>103</v>
      </c>
      <c r="F516" s="8">
        <v>71</v>
      </c>
      <c r="G516" s="33">
        <f>IF(F516&gt;0,(F516*100/(E516-J516)),0)</f>
        <v>72.448979591836732</v>
      </c>
      <c r="H516" s="8">
        <v>27</v>
      </c>
      <c r="I516" s="34">
        <f>IF(H516&gt;0,(H516*100/(E516-J516)),0)</f>
        <v>27.551020408163264</v>
      </c>
      <c r="J516" s="52">
        <v>5</v>
      </c>
      <c r="K516" s="35">
        <f>IF(J516&gt;0,(J516*100/(E516)),0)</f>
        <v>4.8543689320388346</v>
      </c>
      <c r="L516" s="7">
        <v>190</v>
      </c>
      <c r="M516" s="8">
        <v>79</v>
      </c>
      <c r="N516" s="33">
        <f>IF(M516&gt;0,(M516*100/(L516-S516)),0)</f>
        <v>44.632768361581924</v>
      </c>
      <c r="O516" s="8">
        <v>42</v>
      </c>
      <c r="P516" s="8">
        <v>56</v>
      </c>
      <c r="Q516" s="8">
        <v>98</v>
      </c>
      <c r="R516" s="34">
        <f>IF(Q516&gt;0,(Q516*100/(L516-S516)),0)</f>
        <v>55.367231638418076</v>
      </c>
      <c r="S516" s="58">
        <v>13</v>
      </c>
      <c r="T516" s="87">
        <f>IF(S516&gt;0,(S516*100/(L516)),0)</f>
        <v>6.8421052631578947</v>
      </c>
      <c r="U516" s="125"/>
      <c r="V516" s="162"/>
    </row>
    <row r="517" spans="1:24" ht="15" customHeight="1">
      <c r="A517" s="430" t="s">
        <v>13</v>
      </c>
      <c r="B517" s="430"/>
      <c r="C517" s="430"/>
      <c r="D517" s="430"/>
      <c r="E517" s="366">
        <f t="shared" ref="E517" si="210">SUM(E516:E516)</f>
        <v>103</v>
      </c>
      <c r="F517" s="40">
        <f t="shared" ref="F517" si="211">SUM(F516:F516)</f>
        <v>71</v>
      </c>
      <c r="G517" s="41">
        <f t="shared" ref="G517" si="212">SUM(G516:G516)</f>
        <v>72.448979591836732</v>
      </c>
      <c r="H517" s="40">
        <f t="shared" ref="H517" si="213">SUM(H516:H516)</f>
        <v>27</v>
      </c>
      <c r="I517" s="41">
        <f t="shared" ref="I517" si="214">SUM(I516:I516)</f>
        <v>27.551020408163264</v>
      </c>
      <c r="J517" s="40">
        <f t="shared" ref="J517" si="215">SUM(J516:J516)</f>
        <v>5</v>
      </c>
      <c r="K517" s="42">
        <f t="shared" ref="K517" si="216">SUM(K516:K516)</f>
        <v>4.8543689320388346</v>
      </c>
      <c r="L517" s="39">
        <f t="shared" ref="L517" si="217">SUM(L516:L516)</f>
        <v>190</v>
      </c>
      <c r="M517" s="40">
        <f t="shared" ref="M517" si="218">SUM(M516:M516)</f>
        <v>79</v>
      </c>
      <c r="N517" s="41">
        <f t="shared" ref="N517" si="219">SUM(N516:N516)</f>
        <v>44.632768361581924</v>
      </c>
      <c r="O517" s="40">
        <f t="shared" ref="O517" si="220">SUM(O516:O516)</f>
        <v>42</v>
      </c>
      <c r="P517" s="40">
        <f t="shared" ref="P517" si="221">SUM(P516:P516)</f>
        <v>56</v>
      </c>
      <c r="Q517" s="40">
        <f t="shared" ref="Q517" si="222">SUM(Q516:Q516)</f>
        <v>98</v>
      </c>
      <c r="R517" s="41">
        <f t="shared" ref="R517" si="223">SUM(R516:R516)</f>
        <v>55.367231638418076</v>
      </c>
      <c r="S517" s="40">
        <f t="shared" ref="S517" si="224">SUM(S516:S516)</f>
        <v>13</v>
      </c>
      <c r="T517" s="72">
        <f t="shared" ref="T517" si="225">SUM(T516:T516)</f>
        <v>6.8421052631578947</v>
      </c>
      <c r="U517" s="127"/>
      <c r="V517" s="162"/>
    </row>
    <row r="518" spans="1:24" ht="17.25" customHeight="1">
      <c r="A518" s="431" t="s">
        <v>14</v>
      </c>
      <c r="B518" s="431"/>
      <c r="C518" s="431"/>
      <c r="D518" s="431"/>
      <c r="E518" s="367">
        <f>SUM(E517)</f>
        <v>103</v>
      </c>
      <c r="F518" s="176">
        <f>F517</f>
        <v>71</v>
      </c>
      <c r="G518" s="177">
        <f>IF(F518&gt;0,(F518*100/(E518-J518)),0)</f>
        <v>72.448979591836732</v>
      </c>
      <c r="H518" s="176">
        <f>H517</f>
        <v>27</v>
      </c>
      <c r="I518" s="178">
        <f>IF(H518&gt;0,(H518*100/(E518-J518)),0)</f>
        <v>27.551020408163264</v>
      </c>
      <c r="J518" s="179">
        <f>J517</f>
        <v>5</v>
      </c>
      <c r="K518" s="180">
        <f>IF(J518&gt;0,(J518*100/E518),0)</f>
        <v>4.8543689320388346</v>
      </c>
      <c r="L518" s="175">
        <f>L517</f>
        <v>190</v>
      </c>
      <c r="M518" s="176">
        <f>M517</f>
        <v>79</v>
      </c>
      <c r="N518" s="177">
        <f>IF(M518&gt;0,(M518*100/(L518-S518)),0)</f>
        <v>44.632768361581924</v>
      </c>
      <c r="O518" s="176">
        <f>O517</f>
        <v>42</v>
      </c>
      <c r="P518" s="176">
        <f>P517</f>
        <v>56</v>
      </c>
      <c r="Q518" s="176">
        <f>Q517</f>
        <v>98</v>
      </c>
      <c r="R518" s="178">
        <f>IF(Q518&gt;0,(Q518*100/(L518-S518)),0)</f>
        <v>55.367231638418076</v>
      </c>
      <c r="S518" s="179">
        <f>S517</f>
        <v>13</v>
      </c>
      <c r="T518" s="181">
        <f>IF(S518&gt;0,(S518*100/L518),0)</f>
        <v>6.8421052631578947</v>
      </c>
      <c r="U518" s="326" t="s">
        <v>106</v>
      </c>
      <c r="V518" s="162"/>
    </row>
    <row r="519" spans="1:24">
      <c r="A519" s="75"/>
      <c r="B519" s="75"/>
      <c r="C519" s="351"/>
      <c r="D519" s="124"/>
      <c r="E519" s="368"/>
      <c r="F519" s="75"/>
      <c r="G519" s="315"/>
      <c r="H519" s="75"/>
      <c r="I519" s="315"/>
      <c r="J519" s="75"/>
      <c r="K519" s="315"/>
      <c r="L519" s="316"/>
      <c r="M519" s="75"/>
      <c r="N519" s="315"/>
      <c r="O519" s="75"/>
      <c r="P519" s="316"/>
      <c r="Q519" s="316"/>
      <c r="R519" s="315"/>
      <c r="S519" s="75"/>
      <c r="T519" s="315"/>
      <c r="U519" s="75"/>
      <c r="V519" s="162"/>
    </row>
    <row r="520" spans="1:24">
      <c r="A520" s="75"/>
      <c r="B520" s="75"/>
      <c r="C520" s="351"/>
      <c r="D520" s="124"/>
      <c r="E520" s="368"/>
      <c r="F520" s="75"/>
      <c r="G520" s="315"/>
      <c r="H520" s="75"/>
      <c r="I520" s="315"/>
      <c r="J520" s="75"/>
      <c r="K520" s="315"/>
      <c r="L520" s="316"/>
      <c r="M520" s="75"/>
      <c r="N520" s="315"/>
      <c r="O520" s="75"/>
      <c r="P520" s="316"/>
      <c r="Q520" s="316"/>
      <c r="R520" s="315"/>
      <c r="S520" s="75"/>
      <c r="T520" s="315"/>
      <c r="U520" s="75"/>
      <c r="V520" s="162"/>
    </row>
    <row r="521" spans="1:24" s="1" customFormat="1" ht="18.75">
      <c r="A521" s="432" t="s">
        <v>100</v>
      </c>
      <c r="B521" s="433"/>
      <c r="C521" s="433"/>
      <c r="D521" s="433"/>
      <c r="E521" s="433"/>
      <c r="F521" s="433"/>
      <c r="G521" s="433"/>
      <c r="H521" s="433"/>
      <c r="I521" s="433"/>
      <c r="J521" s="433"/>
      <c r="K521" s="433"/>
      <c r="L521" s="433"/>
      <c r="M521" s="433"/>
      <c r="N521" s="433"/>
      <c r="O521" s="433"/>
      <c r="P521" s="433"/>
      <c r="Q521" s="433"/>
      <c r="R521" s="433"/>
      <c r="S521" s="433"/>
      <c r="T521" s="433"/>
      <c r="U521" s="200"/>
      <c r="V521" s="164"/>
    </row>
    <row r="522" spans="1:24" s="1" customFormat="1" ht="19.5" thickBot="1">
      <c r="A522" s="434" t="s">
        <v>101</v>
      </c>
      <c r="B522" s="435"/>
      <c r="C522" s="435"/>
      <c r="D522" s="435"/>
      <c r="E522" s="435"/>
      <c r="F522" s="435"/>
      <c r="G522" s="435"/>
      <c r="H522" s="435"/>
      <c r="I522" s="435"/>
      <c r="J522" s="435"/>
      <c r="K522" s="435"/>
      <c r="L522" s="435"/>
      <c r="M522" s="435"/>
      <c r="N522" s="435"/>
      <c r="O522" s="435"/>
      <c r="P522" s="435"/>
      <c r="Q522" s="435"/>
      <c r="R522" s="435"/>
      <c r="S522" s="435"/>
      <c r="T522" s="435"/>
      <c r="U522" s="201"/>
      <c r="V522" s="164"/>
    </row>
    <row r="523" spans="1:24" s="437" customFormat="1" ht="15.75" thickBot="1">
      <c r="A523" s="429"/>
      <c r="B523" s="436"/>
      <c r="C523" s="436"/>
      <c r="D523" s="436"/>
      <c r="E523" s="436"/>
      <c r="F523" s="436"/>
      <c r="G523" s="436"/>
      <c r="H523" s="436"/>
      <c r="I523" s="436"/>
      <c r="J523" s="436"/>
      <c r="K523" s="436"/>
      <c r="L523" s="436"/>
      <c r="M523" s="436"/>
      <c r="N523" s="436"/>
      <c r="O523" s="436"/>
      <c r="P523" s="436"/>
      <c r="Q523" s="436"/>
      <c r="R523" s="436"/>
      <c r="S523" s="436"/>
      <c r="T523" s="436"/>
      <c r="U523" s="436"/>
      <c r="V523" s="436"/>
      <c r="W523" s="436"/>
      <c r="X523" s="436"/>
    </row>
    <row r="524" spans="1:24">
      <c r="A524" s="438" t="s">
        <v>0</v>
      </c>
      <c r="B524" s="427"/>
      <c r="C524" s="439" t="s">
        <v>25</v>
      </c>
      <c r="D524" s="440"/>
      <c r="E524" s="445" t="s">
        <v>1</v>
      </c>
      <c r="F524" s="446"/>
      <c r="G524" s="446"/>
      <c r="H524" s="446"/>
      <c r="I524" s="446"/>
      <c r="J524" s="446"/>
      <c r="K524" s="447"/>
      <c r="L524" s="445" t="s">
        <v>2</v>
      </c>
      <c r="M524" s="446"/>
      <c r="N524" s="446"/>
      <c r="O524" s="446"/>
      <c r="P524" s="446"/>
      <c r="Q524" s="446"/>
      <c r="R524" s="446"/>
      <c r="S524" s="446"/>
      <c r="T524" s="448"/>
      <c r="U524" s="94" t="s">
        <v>34</v>
      </c>
      <c r="V524" s="162"/>
    </row>
    <row r="525" spans="1:24" ht="15.75" thickBot="1">
      <c r="A525" s="449" t="s">
        <v>3</v>
      </c>
      <c r="B525" s="449" t="s">
        <v>4</v>
      </c>
      <c r="C525" s="441"/>
      <c r="D525" s="442"/>
      <c r="E525" s="450" t="s">
        <v>5</v>
      </c>
      <c r="F525" s="452" t="s">
        <v>6</v>
      </c>
      <c r="G525" s="452"/>
      <c r="H525" s="453" t="s">
        <v>7</v>
      </c>
      <c r="I525" s="453"/>
      <c r="J525" s="454" t="s">
        <v>8</v>
      </c>
      <c r="K525" s="455"/>
      <c r="L525" s="456" t="s">
        <v>5</v>
      </c>
      <c r="M525" s="458" t="s">
        <v>6</v>
      </c>
      <c r="N525" s="459"/>
      <c r="O525" s="453" t="s">
        <v>7</v>
      </c>
      <c r="P525" s="453"/>
      <c r="Q525" s="453"/>
      <c r="R525" s="453"/>
      <c r="S525" s="460" t="s">
        <v>8</v>
      </c>
      <c r="T525" s="461"/>
      <c r="U525" s="120"/>
      <c r="V525" s="162"/>
    </row>
    <row r="526" spans="1:24">
      <c r="A526" s="449"/>
      <c r="B526" s="449"/>
      <c r="C526" s="441"/>
      <c r="D526" s="442"/>
      <c r="E526" s="450"/>
      <c r="F526" s="462" t="s">
        <v>9</v>
      </c>
      <c r="G526" s="464" t="s">
        <v>10</v>
      </c>
      <c r="H526" s="462" t="s">
        <v>9</v>
      </c>
      <c r="I526" s="466" t="s">
        <v>10</v>
      </c>
      <c r="J526" s="468" t="s">
        <v>5</v>
      </c>
      <c r="K526" s="470" t="s">
        <v>10</v>
      </c>
      <c r="L526" s="456"/>
      <c r="M526" s="462" t="s">
        <v>9</v>
      </c>
      <c r="N526" s="464" t="s">
        <v>10</v>
      </c>
      <c r="O526" s="427" t="s">
        <v>9</v>
      </c>
      <c r="P526" s="427"/>
      <c r="Q526" s="427"/>
      <c r="R526" s="466" t="s">
        <v>10</v>
      </c>
      <c r="S526" s="468" t="s">
        <v>5</v>
      </c>
      <c r="T526" s="472" t="s">
        <v>10</v>
      </c>
      <c r="U526" s="241"/>
      <c r="V526" s="162"/>
    </row>
    <row r="527" spans="1:24" ht="15.75" thickBot="1">
      <c r="A527" s="449"/>
      <c r="B527" s="449"/>
      <c r="C527" s="443"/>
      <c r="D527" s="444"/>
      <c r="E527" s="451"/>
      <c r="F527" s="463"/>
      <c r="G527" s="465"/>
      <c r="H527" s="463"/>
      <c r="I527" s="467"/>
      <c r="J527" s="469"/>
      <c r="K527" s="471"/>
      <c r="L527" s="457"/>
      <c r="M527" s="463"/>
      <c r="N527" s="465"/>
      <c r="O527" s="4" t="s">
        <v>11</v>
      </c>
      <c r="P527" s="5" t="s">
        <v>12</v>
      </c>
      <c r="Q527" s="5" t="s">
        <v>13</v>
      </c>
      <c r="R527" s="467"/>
      <c r="S527" s="469"/>
      <c r="T527" s="473"/>
      <c r="U527" s="240"/>
      <c r="V527" s="162"/>
    </row>
    <row r="528" spans="1:24" ht="18" customHeight="1" thickBot="1">
      <c r="A528" s="427"/>
      <c r="B528" s="427"/>
      <c r="C528" s="427"/>
      <c r="D528" s="427"/>
      <c r="E528" s="428"/>
      <c r="F528" s="428"/>
      <c r="G528" s="428"/>
      <c r="H528" s="428"/>
      <c r="I528" s="428"/>
      <c r="J528" s="428"/>
      <c r="K528" s="428"/>
      <c r="L528" s="428"/>
      <c r="M528" s="428"/>
      <c r="N528" s="428"/>
      <c r="O528" s="428"/>
      <c r="P528" s="428"/>
      <c r="Q528" s="428"/>
      <c r="R528" s="428"/>
      <c r="S528" s="428"/>
      <c r="T528" s="429"/>
      <c r="U528" s="151"/>
      <c r="V528" s="162"/>
    </row>
    <row r="529" spans="1:24" ht="17.25" customHeight="1">
      <c r="A529" s="57">
        <v>42917</v>
      </c>
      <c r="B529" s="57">
        <v>43100</v>
      </c>
      <c r="C529" s="348"/>
      <c r="D529" s="385" t="s">
        <v>15</v>
      </c>
      <c r="E529" s="361">
        <v>52</v>
      </c>
      <c r="F529" s="8">
        <v>32</v>
      </c>
      <c r="G529" s="33">
        <f>IF(F529&gt;0,(F529*100/(E529-J529)),0)</f>
        <v>65.306122448979593</v>
      </c>
      <c r="H529" s="8">
        <v>17</v>
      </c>
      <c r="I529" s="34">
        <f>IF(H529&gt;0,(H529*100/(E529-J529)),0)</f>
        <v>34.693877551020407</v>
      </c>
      <c r="J529" s="52">
        <v>3</v>
      </c>
      <c r="K529" s="35">
        <f>IF(J529&gt;0,(J529*100/(E529)),0)</f>
        <v>5.7692307692307692</v>
      </c>
      <c r="L529" s="7">
        <v>73</v>
      </c>
      <c r="M529" s="8">
        <v>24</v>
      </c>
      <c r="N529" s="33">
        <f>IF(M529&gt;0,(M529*100/(L529-S529)),0)</f>
        <v>35.294117647058826</v>
      </c>
      <c r="O529" s="8">
        <v>25</v>
      </c>
      <c r="P529" s="8">
        <v>19</v>
      </c>
      <c r="Q529" s="8">
        <v>44</v>
      </c>
      <c r="R529" s="34">
        <f>IF(Q529&gt;0,(Q529*100/(L529-S529)),0)</f>
        <v>64.705882352941174</v>
      </c>
      <c r="S529" s="58">
        <v>5</v>
      </c>
      <c r="T529" s="87">
        <f>IF(S529&gt;0,(S529*100/(L529)),0)</f>
        <v>6.8493150684931505</v>
      </c>
      <c r="U529" s="125"/>
      <c r="V529" s="162"/>
    </row>
    <row r="530" spans="1:24" ht="15" customHeight="1">
      <c r="A530" s="430" t="s">
        <v>13</v>
      </c>
      <c r="B530" s="430"/>
      <c r="C530" s="430"/>
      <c r="D530" s="430"/>
      <c r="E530" s="366">
        <f t="shared" ref="E530" si="226">SUM(E529:E529)</f>
        <v>52</v>
      </c>
      <c r="F530" s="40">
        <f t="shared" ref="F530" si="227">SUM(F529:F529)</f>
        <v>32</v>
      </c>
      <c r="G530" s="41">
        <f t="shared" ref="G530" si="228">SUM(G529:G529)</f>
        <v>65.306122448979593</v>
      </c>
      <c r="H530" s="40">
        <f t="shared" ref="H530" si="229">SUM(H529:H529)</f>
        <v>17</v>
      </c>
      <c r="I530" s="41">
        <f t="shared" ref="I530" si="230">SUM(I529:I529)</f>
        <v>34.693877551020407</v>
      </c>
      <c r="J530" s="40">
        <f t="shared" ref="J530" si="231">SUM(J529:J529)</f>
        <v>3</v>
      </c>
      <c r="K530" s="42">
        <f t="shared" ref="K530" si="232">SUM(K529:K529)</f>
        <v>5.7692307692307692</v>
      </c>
      <c r="L530" s="39">
        <f t="shared" ref="L530" si="233">SUM(L529:L529)</f>
        <v>73</v>
      </c>
      <c r="M530" s="40">
        <f t="shared" ref="M530" si="234">SUM(M529:M529)</f>
        <v>24</v>
      </c>
      <c r="N530" s="41">
        <f t="shared" ref="N530" si="235">SUM(N529:N529)</f>
        <v>35.294117647058826</v>
      </c>
      <c r="O530" s="40">
        <f t="shared" ref="O530" si="236">SUM(O529:O529)</f>
        <v>25</v>
      </c>
      <c r="P530" s="40">
        <f t="shared" ref="P530" si="237">SUM(P529:P529)</f>
        <v>19</v>
      </c>
      <c r="Q530" s="40">
        <f t="shared" ref="Q530" si="238">SUM(Q529:Q529)</f>
        <v>44</v>
      </c>
      <c r="R530" s="41">
        <f t="shared" ref="R530" si="239">SUM(R529:R529)</f>
        <v>64.705882352941174</v>
      </c>
      <c r="S530" s="40">
        <f t="shared" ref="S530" si="240">SUM(S529:S529)</f>
        <v>5</v>
      </c>
      <c r="T530" s="72">
        <f t="shared" ref="T530" si="241">SUM(T529:T529)</f>
        <v>6.8493150684931505</v>
      </c>
      <c r="U530" s="239"/>
      <c r="V530" s="162"/>
    </row>
    <row r="531" spans="1:24" ht="17.25" customHeight="1">
      <c r="A531" s="431" t="s">
        <v>14</v>
      </c>
      <c r="B531" s="431"/>
      <c r="C531" s="431"/>
      <c r="D531" s="431"/>
      <c r="E531" s="367">
        <f>SUM(E530)</f>
        <v>52</v>
      </c>
      <c r="F531" s="176">
        <f>F530</f>
        <v>32</v>
      </c>
      <c r="G531" s="177">
        <f>IF(F531&gt;0,(F531*100/(E531-J531)),0)</f>
        <v>65.306122448979593</v>
      </c>
      <c r="H531" s="176">
        <f>H530</f>
        <v>17</v>
      </c>
      <c r="I531" s="178">
        <f>IF(H531&gt;0,(H531*100/(E531-J531)),0)</f>
        <v>34.693877551020407</v>
      </c>
      <c r="J531" s="179">
        <f>J530</f>
        <v>3</v>
      </c>
      <c r="K531" s="180">
        <f>IF(J531&gt;0,(J531*100/E531),0)</f>
        <v>5.7692307692307692</v>
      </c>
      <c r="L531" s="175">
        <f>L530</f>
        <v>73</v>
      </c>
      <c r="M531" s="176">
        <f>M530</f>
        <v>24</v>
      </c>
      <c r="N531" s="177">
        <f>IF(M531&gt;0,(M531*100/(L531-S531)),0)</f>
        <v>35.294117647058826</v>
      </c>
      <c r="O531" s="176">
        <f>O530</f>
        <v>25</v>
      </c>
      <c r="P531" s="176">
        <f>P530</f>
        <v>19</v>
      </c>
      <c r="Q531" s="176">
        <f>Q530</f>
        <v>44</v>
      </c>
      <c r="R531" s="178">
        <f>IF(Q531&gt;0,(Q531*100/(L531-S531)),0)</f>
        <v>64.705882352941174</v>
      </c>
      <c r="S531" s="179">
        <f>S530</f>
        <v>5</v>
      </c>
      <c r="T531" s="181">
        <f>IF(S531&gt;0,(S531*100/L531),0)</f>
        <v>6.8493150684931505</v>
      </c>
      <c r="U531" s="326" t="s">
        <v>106</v>
      </c>
      <c r="V531" s="162"/>
    </row>
    <row r="532" spans="1:24">
      <c r="A532" s="75"/>
      <c r="B532" s="75"/>
      <c r="C532" s="351"/>
      <c r="D532" s="124"/>
      <c r="E532" s="368"/>
      <c r="F532" s="75"/>
      <c r="G532" s="315"/>
      <c r="H532" s="75"/>
      <c r="I532" s="315"/>
      <c r="J532" s="75"/>
      <c r="K532" s="315"/>
      <c r="L532" s="316"/>
      <c r="M532" s="75"/>
      <c r="N532" s="315"/>
      <c r="O532" s="75"/>
      <c r="P532" s="316"/>
      <c r="Q532" s="316"/>
      <c r="R532" s="315"/>
      <c r="S532" s="75"/>
      <c r="T532" s="315"/>
      <c r="U532" s="75"/>
      <c r="V532" s="162"/>
    </row>
    <row r="533" spans="1:24">
      <c r="A533" s="75"/>
      <c r="B533" s="75"/>
      <c r="C533" s="351"/>
      <c r="D533" s="124"/>
      <c r="E533" s="368"/>
      <c r="F533" s="75"/>
      <c r="G533" s="315"/>
      <c r="H533" s="75"/>
      <c r="I533" s="315"/>
      <c r="J533" s="75"/>
      <c r="K533" s="315"/>
      <c r="L533" s="316"/>
      <c r="M533" s="75"/>
      <c r="N533" s="315"/>
      <c r="O533" s="75"/>
      <c r="P533" s="316"/>
      <c r="Q533" s="316"/>
      <c r="R533" s="315"/>
      <c r="S533" s="75"/>
      <c r="T533" s="315"/>
      <c r="U533" s="75"/>
      <c r="V533" s="162"/>
    </row>
    <row r="534" spans="1:24" s="1" customFormat="1" ht="18.75">
      <c r="A534" s="432" t="s">
        <v>102</v>
      </c>
      <c r="B534" s="433"/>
      <c r="C534" s="433"/>
      <c r="D534" s="433"/>
      <c r="E534" s="433"/>
      <c r="F534" s="433"/>
      <c r="G534" s="433"/>
      <c r="H534" s="433"/>
      <c r="I534" s="433"/>
      <c r="J534" s="433"/>
      <c r="K534" s="433"/>
      <c r="L534" s="433"/>
      <c r="M534" s="433"/>
      <c r="N534" s="433"/>
      <c r="O534" s="433"/>
      <c r="P534" s="433"/>
      <c r="Q534" s="433"/>
      <c r="R534" s="433"/>
      <c r="S534" s="433"/>
      <c r="T534" s="433"/>
      <c r="U534" s="200"/>
      <c r="V534" s="164"/>
    </row>
    <row r="535" spans="1:24" s="1" customFormat="1" ht="19.5" thickBot="1">
      <c r="A535" s="434" t="s">
        <v>103</v>
      </c>
      <c r="B535" s="435"/>
      <c r="C535" s="435"/>
      <c r="D535" s="435"/>
      <c r="E535" s="435"/>
      <c r="F535" s="435"/>
      <c r="G535" s="435"/>
      <c r="H535" s="435"/>
      <c r="I535" s="435"/>
      <c r="J535" s="435"/>
      <c r="K535" s="435"/>
      <c r="L535" s="435"/>
      <c r="M535" s="435"/>
      <c r="N535" s="435"/>
      <c r="O535" s="435"/>
      <c r="P535" s="435"/>
      <c r="Q535" s="435"/>
      <c r="R535" s="435"/>
      <c r="S535" s="435"/>
      <c r="T535" s="435"/>
      <c r="U535" s="201"/>
      <c r="V535" s="164"/>
    </row>
    <row r="536" spans="1:24" s="437" customFormat="1" ht="15.75" thickBot="1">
      <c r="A536" s="429"/>
      <c r="B536" s="436"/>
      <c r="C536" s="436"/>
      <c r="D536" s="436"/>
      <c r="E536" s="436"/>
      <c r="F536" s="436"/>
      <c r="G536" s="436"/>
      <c r="H536" s="436"/>
      <c r="I536" s="436"/>
      <c r="J536" s="436"/>
      <c r="K536" s="436"/>
      <c r="L536" s="436"/>
      <c r="M536" s="436"/>
      <c r="N536" s="436"/>
      <c r="O536" s="436"/>
      <c r="P536" s="436"/>
      <c r="Q536" s="436"/>
      <c r="R536" s="436"/>
      <c r="S536" s="436"/>
      <c r="T536" s="436"/>
      <c r="U536" s="436"/>
      <c r="V536" s="436"/>
      <c r="W536" s="436"/>
      <c r="X536" s="436"/>
    </row>
    <row r="537" spans="1:24">
      <c r="A537" s="427" t="s">
        <v>0</v>
      </c>
      <c r="B537" s="427"/>
      <c r="C537" s="474" t="s">
        <v>25</v>
      </c>
      <c r="D537" s="475"/>
      <c r="E537" s="445" t="s">
        <v>1</v>
      </c>
      <c r="F537" s="446"/>
      <c r="G537" s="446"/>
      <c r="H537" s="446"/>
      <c r="I537" s="446"/>
      <c r="J537" s="446"/>
      <c r="K537" s="447"/>
      <c r="L537" s="445" t="s">
        <v>2</v>
      </c>
      <c r="M537" s="446"/>
      <c r="N537" s="446"/>
      <c r="O537" s="446"/>
      <c r="P537" s="446"/>
      <c r="Q537" s="446"/>
      <c r="R537" s="446"/>
      <c r="S537" s="446"/>
      <c r="T537" s="448"/>
      <c r="U537" s="129" t="s">
        <v>34</v>
      </c>
      <c r="V537" s="162"/>
    </row>
    <row r="538" spans="1:24" ht="15.75" thickBot="1">
      <c r="A538" s="449" t="s">
        <v>3</v>
      </c>
      <c r="B538" s="449" t="s">
        <v>4</v>
      </c>
      <c r="C538" s="476"/>
      <c r="D538" s="477"/>
      <c r="E538" s="450" t="s">
        <v>5</v>
      </c>
      <c r="F538" s="452" t="s">
        <v>6</v>
      </c>
      <c r="G538" s="452"/>
      <c r="H538" s="453" t="s">
        <v>7</v>
      </c>
      <c r="I538" s="453"/>
      <c r="J538" s="454" t="s">
        <v>8</v>
      </c>
      <c r="K538" s="455"/>
      <c r="L538" s="456" t="s">
        <v>5</v>
      </c>
      <c r="M538" s="458" t="s">
        <v>6</v>
      </c>
      <c r="N538" s="459"/>
      <c r="O538" s="453" t="s">
        <v>7</v>
      </c>
      <c r="P538" s="453"/>
      <c r="Q538" s="453"/>
      <c r="R538" s="453"/>
      <c r="S538" s="460" t="s">
        <v>8</v>
      </c>
      <c r="T538" s="461"/>
      <c r="U538" s="120"/>
      <c r="V538" s="162"/>
    </row>
    <row r="539" spans="1:24">
      <c r="A539" s="449"/>
      <c r="B539" s="449"/>
      <c r="C539" s="476"/>
      <c r="D539" s="477"/>
      <c r="E539" s="450"/>
      <c r="F539" s="462" t="s">
        <v>9</v>
      </c>
      <c r="G539" s="464" t="s">
        <v>10</v>
      </c>
      <c r="H539" s="462" t="s">
        <v>9</v>
      </c>
      <c r="I539" s="466" t="s">
        <v>10</v>
      </c>
      <c r="J539" s="468" t="s">
        <v>5</v>
      </c>
      <c r="K539" s="470" t="s">
        <v>10</v>
      </c>
      <c r="L539" s="456"/>
      <c r="M539" s="462" t="s">
        <v>9</v>
      </c>
      <c r="N539" s="464" t="s">
        <v>10</v>
      </c>
      <c r="O539" s="427" t="s">
        <v>9</v>
      </c>
      <c r="P539" s="427"/>
      <c r="Q539" s="427"/>
      <c r="R539" s="466" t="s">
        <v>10</v>
      </c>
      <c r="S539" s="468" t="s">
        <v>5</v>
      </c>
      <c r="T539" s="472" t="s">
        <v>10</v>
      </c>
      <c r="U539" s="146"/>
      <c r="V539" s="162"/>
    </row>
    <row r="540" spans="1:24" ht="15.75" thickBot="1">
      <c r="A540" s="449"/>
      <c r="B540" s="449"/>
      <c r="C540" s="478"/>
      <c r="D540" s="479"/>
      <c r="E540" s="451"/>
      <c r="F540" s="463"/>
      <c r="G540" s="465"/>
      <c r="H540" s="463"/>
      <c r="I540" s="467"/>
      <c r="J540" s="469"/>
      <c r="K540" s="471"/>
      <c r="L540" s="457"/>
      <c r="M540" s="463"/>
      <c r="N540" s="465"/>
      <c r="O540" s="4" t="s">
        <v>11</v>
      </c>
      <c r="P540" s="5" t="s">
        <v>12</v>
      </c>
      <c r="Q540" s="5" t="s">
        <v>13</v>
      </c>
      <c r="R540" s="467"/>
      <c r="S540" s="469"/>
      <c r="T540" s="473"/>
      <c r="U540" s="89"/>
      <c r="V540" s="162"/>
    </row>
    <row r="541" spans="1:24">
      <c r="A541" s="427"/>
      <c r="B541" s="427"/>
      <c r="C541" s="427"/>
      <c r="D541" s="427"/>
      <c r="E541" s="428"/>
      <c r="F541" s="428"/>
      <c r="G541" s="428"/>
      <c r="H541" s="428"/>
      <c r="I541" s="428"/>
      <c r="J541" s="428"/>
      <c r="K541" s="428"/>
      <c r="L541" s="428"/>
      <c r="M541" s="428"/>
      <c r="N541" s="428"/>
      <c r="O541" s="428"/>
      <c r="P541" s="428"/>
      <c r="Q541" s="428"/>
      <c r="R541" s="428"/>
      <c r="S541" s="428"/>
      <c r="T541" s="429"/>
      <c r="U541" s="215"/>
      <c r="V541" s="162"/>
    </row>
    <row r="542" spans="1:24" s="12" customFormat="1" ht="14.25" customHeight="1">
      <c r="A542" s="57">
        <v>42917</v>
      </c>
      <c r="B542" s="57">
        <v>43100</v>
      </c>
      <c r="C542" s="349"/>
      <c r="D542" s="377" t="s">
        <v>16</v>
      </c>
      <c r="E542" s="365">
        <v>10</v>
      </c>
      <c r="F542" s="14">
        <v>3</v>
      </c>
      <c r="G542" s="36">
        <f t="shared" ref="G542:G544" si="242">IF(F542&gt;0,(F542*100/(E542-J542)),0)</f>
        <v>30</v>
      </c>
      <c r="H542" s="14">
        <v>7</v>
      </c>
      <c r="I542" s="37">
        <f t="shared" ref="I542:I544" si="243">IF(H542&gt;0,(H542*100/(E542-J542)),0)</f>
        <v>70</v>
      </c>
      <c r="J542" s="53">
        <v>0</v>
      </c>
      <c r="K542" s="38">
        <f t="shared" ref="K542:K544" si="244">IF(J542&gt;0,(J542*100/(E542)),0)</f>
        <v>0</v>
      </c>
      <c r="L542" s="13">
        <v>3</v>
      </c>
      <c r="M542" s="14">
        <v>3</v>
      </c>
      <c r="N542" s="36">
        <f t="shared" ref="N542:N544" si="245">IF(M542&gt;0,(M542*100/(L542-S542)),0)</f>
        <v>100</v>
      </c>
      <c r="O542" s="14">
        <v>0</v>
      </c>
      <c r="P542" s="14">
        <v>0</v>
      </c>
      <c r="Q542" s="14">
        <v>0</v>
      </c>
      <c r="R542" s="37">
        <f t="shared" ref="R542:R544" si="246">IF(Q542&gt;0,(Q542*100/(L542-S542)),0)</f>
        <v>0</v>
      </c>
      <c r="S542" s="56">
        <v>0</v>
      </c>
      <c r="T542" s="71">
        <f t="shared" ref="T542:T544" si="247">IF(S542&gt;0,(S542*100/(L542)),0)</f>
        <v>0</v>
      </c>
      <c r="U542" s="125"/>
      <c r="V542" s="165"/>
    </row>
    <row r="543" spans="1:24" s="12" customFormat="1" ht="14.25" customHeight="1">
      <c r="A543" s="18"/>
      <c r="B543" s="18"/>
      <c r="C543" s="349"/>
      <c r="D543" s="377" t="s">
        <v>17</v>
      </c>
      <c r="E543" s="365">
        <v>0</v>
      </c>
      <c r="F543" s="14">
        <v>0</v>
      </c>
      <c r="G543" s="36">
        <f t="shared" si="242"/>
        <v>0</v>
      </c>
      <c r="H543" s="14">
        <v>0</v>
      </c>
      <c r="I543" s="37">
        <f t="shared" si="243"/>
        <v>0</v>
      </c>
      <c r="J543" s="53">
        <v>0</v>
      </c>
      <c r="K543" s="38">
        <f t="shared" si="244"/>
        <v>0</v>
      </c>
      <c r="L543" s="13">
        <v>2</v>
      </c>
      <c r="M543" s="14">
        <v>0</v>
      </c>
      <c r="N543" s="36">
        <f t="shared" si="245"/>
        <v>0</v>
      </c>
      <c r="O543" s="14">
        <v>2</v>
      </c>
      <c r="P543" s="14">
        <v>0</v>
      </c>
      <c r="Q543" s="14">
        <v>2</v>
      </c>
      <c r="R543" s="37">
        <f t="shared" si="246"/>
        <v>100</v>
      </c>
      <c r="S543" s="56">
        <v>0</v>
      </c>
      <c r="T543" s="71">
        <f t="shared" si="247"/>
        <v>0</v>
      </c>
      <c r="U543" s="126"/>
      <c r="V543" s="165"/>
    </row>
    <row r="544" spans="1:24" s="12" customFormat="1" ht="14.25" customHeight="1">
      <c r="A544" s="18"/>
      <c r="B544" s="18"/>
      <c r="C544" s="349"/>
      <c r="D544" s="377" t="s">
        <v>18</v>
      </c>
      <c r="E544" s="365">
        <v>6</v>
      </c>
      <c r="F544" s="14">
        <v>3</v>
      </c>
      <c r="G544" s="36">
        <f t="shared" si="242"/>
        <v>50</v>
      </c>
      <c r="H544" s="14">
        <v>3</v>
      </c>
      <c r="I544" s="37">
        <f t="shared" si="243"/>
        <v>50</v>
      </c>
      <c r="J544" s="53">
        <v>0</v>
      </c>
      <c r="K544" s="38">
        <f t="shared" si="244"/>
        <v>0</v>
      </c>
      <c r="L544" s="13">
        <v>8</v>
      </c>
      <c r="M544" s="14">
        <v>6</v>
      </c>
      <c r="N544" s="36">
        <f t="shared" si="245"/>
        <v>75</v>
      </c>
      <c r="O544" s="14">
        <v>2</v>
      </c>
      <c r="P544" s="14">
        <v>0</v>
      </c>
      <c r="Q544" s="14">
        <v>2</v>
      </c>
      <c r="R544" s="37">
        <f t="shared" si="246"/>
        <v>25</v>
      </c>
      <c r="S544" s="56">
        <v>0</v>
      </c>
      <c r="T544" s="71">
        <f t="shared" si="247"/>
        <v>0</v>
      </c>
      <c r="U544" s="125"/>
      <c r="V544" s="165"/>
    </row>
    <row r="545" spans="1:24">
      <c r="A545" s="18"/>
      <c r="B545" s="18"/>
      <c r="C545" s="349"/>
      <c r="D545" s="377" t="s">
        <v>19</v>
      </c>
      <c r="E545" s="365">
        <v>5</v>
      </c>
      <c r="F545" s="14">
        <v>4</v>
      </c>
      <c r="G545" s="36">
        <f t="shared" ref="G545:G546" si="248">IF(F545&gt;0,(F545*100/(E545-J545)),0)</f>
        <v>80</v>
      </c>
      <c r="H545" s="14">
        <v>1</v>
      </c>
      <c r="I545" s="37">
        <f t="shared" ref="I545:I546" si="249">IF(H545&gt;0,(H545*100/(E545-J545)),0)</f>
        <v>20</v>
      </c>
      <c r="J545" s="53">
        <v>0</v>
      </c>
      <c r="K545" s="38">
        <f t="shared" ref="K545:K546" si="250">IF(J545&gt;0,(J545*100/(E545)),0)</f>
        <v>0</v>
      </c>
      <c r="L545" s="13">
        <v>29</v>
      </c>
      <c r="M545" s="14">
        <v>12</v>
      </c>
      <c r="N545" s="36">
        <f t="shared" ref="N545:N546" si="251">IF(M545&gt;0,(M545*100/(L545-S545)),0)</f>
        <v>44.444444444444443</v>
      </c>
      <c r="O545" s="14">
        <v>15</v>
      </c>
      <c r="P545" s="14">
        <v>0</v>
      </c>
      <c r="Q545" s="14">
        <v>15</v>
      </c>
      <c r="R545" s="37">
        <f t="shared" ref="R545:R546" si="252">IF(Q545&gt;0,(Q545*100/(L545-S545)),0)</f>
        <v>55.555555555555557</v>
      </c>
      <c r="S545" s="56">
        <v>2</v>
      </c>
      <c r="T545" s="71">
        <f t="shared" ref="T545:T546" si="253">IF(S545&gt;0,(S545*100/(L545)),0)</f>
        <v>6.8965517241379306</v>
      </c>
      <c r="U545" s="127"/>
      <c r="V545" s="163"/>
      <c r="W545" s="19"/>
      <c r="X545" s="19"/>
    </row>
    <row r="546" spans="1:24">
      <c r="A546" s="18"/>
      <c r="B546" s="18"/>
      <c r="C546" s="349"/>
      <c r="D546" s="377" t="s">
        <v>15</v>
      </c>
      <c r="E546" s="365">
        <v>301</v>
      </c>
      <c r="F546" s="14">
        <v>205</v>
      </c>
      <c r="G546" s="36">
        <f t="shared" si="248"/>
        <v>69.491525423728817</v>
      </c>
      <c r="H546" s="14">
        <v>90</v>
      </c>
      <c r="I546" s="37">
        <f t="shared" si="249"/>
        <v>30.508474576271187</v>
      </c>
      <c r="J546" s="53">
        <v>6</v>
      </c>
      <c r="K546" s="38">
        <f t="shared" si="250"/>
        <v>1.9933554817275747</v>
      </c>
      <c r="L546" s="13">
        <v>389</v>
      </c>
      <c r="M546" s="14">
        <v>235</v>
      </c>
      <c r="N546" s="36">
        <f t="shared" si="251"/>
        <v>62.5</v>
      </c>
      <c r="O546" s="14">
        <v>50</v>
      </c>
      <c r="P546" s="14">
        <v>91</v>
      </c>
      <c r="Q546" s="14">
        <v>141</v>
      </c>
      <c r="R546" s="37">
        <f t="shared" si="252"/>
        <v>37.5</v>
      </c>
      <c r="S546" s="56">
        <v>13</v>
      </c>
      <c r="T546" s="71">
        <f t="shared" si="253"/>
        <v>3.3419023136246788</v>
      </c>
      <c r="U546" s="127"/>
      <c r="V546" s="163"/>
      <c r="W546" s="19"/>
      <c r="X546" s="19"/>
    </row>
    <row r="547" spans="1:24" s="44" customFormat="1">
      <c r="A547" s="430" t="s">
        <v>13</v>
      </c>
      <c r="B547" s="430"/>
      <c r="C547" s="430"/>
      <c r="D547" s="430"/>
      <c r="E547" s="366">
        <f t="shared" ref="E547:T547" si="254">SUM(E542:E546)</f>
        <v>322</v>
      </c>
      <c r="F547" s="40">
        <f t="shared" si="254"/>
        <v>215</v>
      </c>
      <c r="G547" s="41">
        <f t="shared" si="254"/>
        <v>229.49152542372883</v>
      </c>
      <c r="H547" s="40">
        <f t="shared" si="254"/>
        <v>101</v>
      </c>
      <c r="I547" s="41">
        <f t="shared" si="254"/>
        <v>170.5084745762712</v>
      </c>
      <c r="J547" s="40">
        <f t="shared" si="254"/>
        <v>6</v>
      </c>
      <c r="K547" s="42">
        <f t="shared" si="254"/>
        <v>1.9933554817275747</v>
      </c>
      <c r="L547" s="39">
        <f t="shared" si="254"/>
        <v>431</v>
      </c>
      <c r="M547" s="40">
        <f t="shared" si="254"/>
        <v>256</v>
      </c>
      <c r="N547" s="41">
        <f t="shared" si="254"/>
        <v>281.94444444444446</v>
      </c>
      <c r="O547" s="40">
        <f t="shared" si="254"/>
        <v>69</v>
      </c>
      <c r="P547" s="40">
        <f t="shared" si="254"/>
        <v>91</v>
      </c>
      <c r="Q547" s="40">
        <f t="shared" si="254"/>
        <v>160</v>
      </c>
      <c r="R547" s="41">
        <f t="shared" si="254"/>
        <v>218.05555555555554</v>
      </c>
      <c r="S547" s="40">
        <f t="shared" si="254"/>
        <v>15</v>
      </c>
      <c r="T547" s="72">
        <f t="shared" si="254"/>
        <v>10.23845403776261</v>
      </c>
      <c r="U547" s="242"/>
      <c r="V547" s="160"/>
      <c r="W547" s="43"/>
      <c r="X547" s="43"/>
    </row>
    <row r="548" spans="1:24" s="50" customFormat="1" ht="15.75" thickBot="1">
      <c r="A548" s="431" t="s">
        <v>14</v>
      </c>
      <c r="B548" s="431"/>
      <c r="C548" s="431"/>
      <c r="D548" s="431"/>
      <c r="E548" s="367">
        <f>SUM(E547)</f>
        <v>322</v>
      </c>
      <c r="F548" s="176">
        <f>F547</f>
        <v>215</v>
      </c>
      <c r="G548" s="177">
        <f>IF(F548&gt;0,(F548*100/(E548-J548)),0)</f>
        <v>68.037974683544306</v>
      </c>
      <c r="H548" s="176">
        <f>H547</f>
        <v>101</v>
      </c>
      <c r="I548" s="178">
        <f>IF(H548&gt;0,(H548*100/(E548-J548)),0)</f>
        <v>31.962025316455698</v>
      </c>
      <c r="J548" s="179">
        <f>J547</f>
        <v>6</v>
      </c>
      <c r="K548" s="180">
        <f>IF(J548&gt;0,(J548*100/E548),0)</f>
        <v>1.8633540372670807</v>
      </c>
      <c r="L548" s="175">
        <f>L547</f>
        <v>431</v>
      </c>
      <c r="M548" s="176">
        <f>M547</f>
        <v>256</v>
      </c>
      <c r="N548" s="177">
        <f>IF(M548&gt;0,(M548*100/(L548-S548)),0)</f>
        <v>61.53846153846154</v>
      </c>
      <c r="O548" s="176">
        <f>O547</f>
        <v>69</v>
      </c>
      <c r="P548" s="176">
        <f>P547</f>
        <v>91</v>
      </c>
      <c r="Q548" s="176">
        <f>Q547</f>
        <v>160</v>
      </c>
      <c r="R548" s="178">
        <f>IF(Q548&gt;0,(Q548*100/(L548-S548)),0)</f>
        <v>38.46153846153846</v>
      </c>
      <c r="S548" s="179">
        <f>S547</f>
        <v>15</v>
      </c>
      <c r="T548" s="181">
        <f>IF(S548&gt;0,(S548*100/L548),0)</f>
        <v>3.4802784222737819</v>
      </c>
      <c r="U548" s="182" t="s">
        <v>106</v>
      </c>
      <c r="V548" s="161"/>
    </row>
    <row r="549" spans="1:24">
      <c r="A549" s="291"/>
      <c r="B549" s="292"/>
      <c r="C549" s="353"/>
      <c r="D549" s="136"/>
      <c r="E549" s="369"/>
      <c r="F549" s="292"/>
      <c r="G549" s="293"/>
      <c r="H549" s="292"/>
      <c r="I549" s="293"/>
      <c r="J549" s="292"/>
      <c r="K549" s="293"/>
      <c r="L549" s="294"/>
      <c r="M549" s="292"/>
      <c r="N549" s="293"/>
      <c r="O549" s="292"/>
      <c r="P549" s="294"/>
      <c r="Q549" s="294"/>
      <c r="R549" s="293"/>
      <c r="S549" s="292"/>
      <c r="T549" s="293"/>
      <c r="U549" s="267"/>
      <c r="V549" s="162"/>
    </row>
    <row r="550" spans="1:24">
      <c r="A550" s="295"/>
      <c r="B550" s="75"/>
      <c r="C550" s="351"/>
      <c r="D550" s="124"/>
      <c r="E550" s="368"/>
      <c r="F550" s="75"/>
      <c r="G550" s="315"/>
      <c r="H550" s="75"/>
      <c r="I550" s="315"/>
      <c r="J550" s="75"/>
      <c r="K550" s="315"/>
      <c r="L550" s="316"/>
      <c r="M550" s="75"/>
      <c r="N550" s="315"/>
      <c r="O550" s="75"/>
      <c r="P550" s="316"/>
      <c r="Q550" s="316"/>
      <c r="R550" s="315"/>
      <c r="S550" s="75"/>
      <c r="T550" s="315"/>
      <c r="U550" s="268"/>
      <c r="V550" s="162"/>
    </row>
    <row r="551" spans="1:24" s="1" customFormat="1" ht="18.75">
      <c r="A551" s="432" t="s">
        <v>104</v>
      </c>
      <c r="B551" s="433"/>
      <c r="C551" s="433"/>
      <c r="D551" s="433"/>
      <c r="E551" s="433"/>
      <c r="F551" s="433"/>
      <c r="G551" s="433"/>
      <c r="H551" s="433"/>
      <c r="I551" s="433"/>
      <c r="J551" s="433"/>
      <c r="K551" s="433"/>
      <c r="L551" s="433"/>
      <c r="M551" s="433"/>
      <c r="N551" s="433"/>
      <c r="O551" s="433"/>
      <c r="P551" s="433"/>
      <c r="Q551" s="433"/>
      <c r="R551" s="433"/>
      <c r="S551" s="433"/>
      <c r="T551" s="433"/>
      <c r="U551" s="200"/>
      <c r="V551" s="164"/>
    </row>
    <row r="552" spans="1:24" s="1" customFormat="1" ht="19.5" thickBot="1">
      <c r="A552" s="434" t="s">
        <v>105</v>
      </c>
      <c r="B552" s="435"/>
      <c r="C552" s="435"/>
      <c r="D552" s="435"/>
      <c r="E552" s="435"/>
      <c r="F552" s="435"/>
      <c r="G552" s="435"/>
      <c r="H552" s="435"/>
      <c r="I552" s="435"/>
      <c r="J552" s="435"/>
      <c r="K552" s="435"/>
      <c r="L552" s="435"/>
      <c r="M552" s="435"/>
      <c r="N552" s="435"/>
      <c r="O552" s="435"/>
      <c r="P552" s="435"/>
      <c r="Q552" s="435"/>
      <c r="R552" s="435"/>
      <c r="S552" s="435"/>
      <c r="T552" s="435"/>
      <c r="U552" s="201"/>
      <c r="V552" s="164"/>
    </row>
    <row r="553" spans="1:24" s="437" customFormat="1" ht="15.75" thickBot="1">
      <c r="A553" s="429"/>
      <c r="B553" s="436"/>
      <c r="C553" s="436"/>
      <c r="D553" s="436"/>
      <c r="E553" s="436"/>
      <c r="F553" s="436"/>
      <c r="G553" s="436"/>
      <c r="H553" s="436"/>
      <c r="I553" s="436"/>
      <c r="J553" s="436"/>
      <c r="K553" s="436"/>
      <c r="L553" s="436"/>
      <c r="M553" s="436"/>
      <c r="N553" s="436"/>
      <c r="O553" s="436"/>
      <c r="P553" s="436"/>
      <c r="Q553" s="436"/>
      <c r="R553" s="436"/>
      <c r="S553" s="436"/>
      <c r="T553" s="436"/>
      <c r="U553" s="436"/>
      <c r="V553" s="436"/>
      <c r="W553" s="436"/>
      <c r="X553" s="436"/>
    </row>
    <row r="554" spans="1:24">
      <c r="A554" s="427" t="s">
        <v>0</v>
      </c>
      <c r="B554" s="427"/>
      <c r="C554" s="474" t="s">
        <v>25</v>
      </c>
      <c r="D554" s="475"/>
      <c r="E554" s="445" t="s">
        <v>1</v>
      </c>
      <c r="F554" s="446"/>
      <c r="G554" s="446"/>
      <c r="H554" s="446"/>
      <c r="I554" s="446"/>
      <c r="J554" s="446"/>
      <c r="K554" s="447"/>
      <c r="L554" s="445" t="s">
        <v>2</v>
      </c>
      <c r="M554" s="446"/>
      <c r="N554" s="446"/>
      <c r="O554" s="446"/>
      <c r="P554" s="446"/>
      <c r="Q554" s="446"/>
      <c r="R554" s="446"/>
      <c r="S554" s="446"/>
      <c r="T554" s="448"/>
      <c r="U554" s="94" t="s">
        <v>34</v>
      </c>
      <c r="V554" s="162"/>
    </row>
    <row r="555" spans="1:24" ht="15.75" thickBot="1">
      <c r="A555" s="449" t="s">
        <v>3</v>
      </c>
      <c r="B555" s="449" t="s">
        <v>4</v>
      </c>
      <c r="C555" s="476"/>
      <c r="D555" s="477"/>
      <c r="E555" s="450" t="s">
        <v>5</v>
      </c>
      <c r="F555" s="452" t="s">
        <v>6</v>
      </c>
      <c r="G555" s="452"/>
      <c r="H555" s="453" t="s">
        <v>7</v>
      </c>
      <c r="I555" s="453"/>
      <c r="J555" s="454" t="s">
        <v>8</v>
      </c>
      <c r="K555" s="455"/>
      <c r="L555" s="456" t="s">
        <v>5</v>
      </c>
      <c r="M555" s="458" t="s">
        <v>6</v>
      </c>
      <c r="N555" s="459"/>
      <c r="O555" s="453" t="s">
        <v>7</v>
      </c>
      <c r="P555" s="453"/>
      <c r="Q555" s="453"/>
      <c r="R555" s="453"/>
      <c r="S555" s="460" t="s">
        <v>8</v>
      </c>
      <c r="T555" s="461"/>
      <c r="U555" s="120"/>
      <c r="V555" s="162"/>
    </row>
    <row r="556" spans="1:24">
      <c r="A556" s="449"/>
      <c r="B556" s="449"/>
      <c r="C556" s="476"/>
      <c r="D556" s="477"/>
      <c r="E556" s="450"/>
      <c r="F556" s="462" t="s">
        <v>9</v>
      </c>
      <c r="G556" s="464" t="s">
        <v>10</v>
      </c>
      <c r="H556" s="462" t="s">
        <v>9</v>
      </c>
      <c r="I556" s="466" t="s">
        <v>10</v>
      </c>
      <c r="J556" s="468" t="s">
        <v>5</v>
      </c>
      <c r="K556" s="470" t="s">
        <v>10</v>
      </c>
      <c r="L556" s="456"/>
      <c r="M556" s="462" t="s">
        <v>9</v>
      </c>
      <c r="N556" s="464" t="s">
        <v>10</v>
      </c>
      <c r="O556" s="427" t="s">
        <v>9</v>
      </c>
      <c r="P556" s="427"/>
      <c r="Q556" s="427"/>
      <c r="R556" s="466" t="s">
        <v>10</v>
      </c>
      <c r="S556" s="468" t="s">
        <v>5</v>
      </c>
      <c r="T556" s="472" t="s">
        <v>10</v>
      </c>
      <c r="U556" s="146"/>
      <c r="V556" s="162"/>
    </row>
    <row r="557" spans="1:24" ht="15.75" thickBot="1">
      <c r="A557" s="449"/>
      <c r="B557" s="449"/>
      <c r="C557" s="478"/>
      <c r="D557" s="479"/>
      <c r="E557" s="451"/>
      <c r="F557" s="463"/>
      <c r="G557" s="465"/>
      <c r="H557" s="463"/>
      <c r="I557" s="467"/>
      <c r="J557" s="469"/>
      <c r="K557" s="471"/>
      <c r="L557" s="457"/>
      <c r="M557" s="463"/>
      <c r="N557" s="465"/>
      <c r="O557" s="4" t="s">
        <v>11</v>
      </c>
      <c r="P557" s="5" t="s">
        <v>12</v>
      </c>
      <c r="Q557" s="5" t="s">
        <v>13</v>
      </c>
      <c r="R557" s="467"/>
      <c r="S557" s="469"/>
      <c r="T557" s="473"/>
      <c r="U557" s="89"/>
      <c r="V557" s="162"/>
    </row>
    <row r="558" spans="1:24">
      <c r="A558" s="427"/>
      <c r="B558" s="427"/>
      <c r="C558" s="427"/>
      <c r="D558" s="427"/>
      <c r="E558" s="428"/>
      <c r="F558" s="428"/>
      <c r="G558" s="428"/>
      <c r="H558" s="428"/>
      <c r="I558" s="428"/>
      <c r="J558" s="428"/>
      <c r="K558" s="428"/>
      <c r="L558" s="428"/>
      <c r="M558" s="428"/>
      <c r="N558" s="428"/>
      <c r="O558" s="428"/>
      <c r="P558" s="428"/>
      <c r="Q558" s="428"/>
      <c r="R558" s="428"/>
      <c r="S558" s="428"/>
      <c r="T558" s="429"/>
      <c r="U558" s="151"/>
      <c r="V558" s="162"/>
    </row>
    <row r="559" spans="1:24" s="12" customFormat="1" ht="14.25" customHeight="1">
      <c r="A559" s="57">
        <v>42917</v>
      </c>
      <c r="B559" s="57">
        <v>43100</v>
      </c>
      <c r="C559" s="349"/>
      <c r="D559" s="377" t="s">
        <v>16</v>
      </c>
      <c r="E559" s="365">
        <v>5</v>
      </c>
      <c r="F559" s="14">
        <v>3</v>
      </c>
      <c r="G559" s="36">
        <f t="shared" ref="G559:G563" si="255">IF(F559&gt;0,(F559*100/(E559-J559)),0)</f>
        <v>60</v>
      </c>
      <c r="H559" s="14">
        <v>2</v>
      </c>
      <c r="I559" s="37">
        <f t="shared" ref="I559:I563" si="256">IF(H559&gt;0,(H559*100/(E559-J559)),0)</f>
        <v>40</v>
      </c>
      <c r="J559" s="53">
        <v>0</v>
      </c>
      <c r="K559" s="38">
        <f t="shared" ref="K559:K563" si="257">IF(J559&gt;0,(J559*100/(E559)),0)</f>
        <v>0</v>
      </c>
      <c r="L559" s="13">
        <v>5</v>
      </c>
      <c r="M559" s="14">
        <v>3</v>
      </c>
      <c r="N559" s="36">
        <f t="shared" ref="N559:N563" si="258">IF(M559&gt;0,(M559*100/(L559-S559)),0)</f>
        <v>75</v>
      </c>
      <c r="O559" s="14">
        <v>1</v>
      </c>
      <c r="P559" s="14">
        <v>0</v>
      </c>
      <c r="Q559" s="14">
        <v>1</v>
      </c>
      <c r="R559" s="37">
        <f t="shared" ref="R559:R563" si="259">IF(Q559&gt;0,(Q559*100/(L559-S559)),0)</f>
        <v>25</v>
      </c>
      <c r="S559" s="56">
        <v>1</v>
      </c>
      <c r="T559" s="71">
        <f t="shared" ref="T559:T563" si="260">IF(S559&gt;0,(S559*100/(L559)),0)</f>
        <v>20</v>
      </c>
      <c r="U559" s="125"/>
      <c r="V559" s="165"/>
    </row>
    <row r="560" spans="1:24" s="12" customFormat="1" ht="14.25" customHeight="1">
      <c r="A560" s="18"/>
      <c r="B560" s="18"/>
      <c r="C560" s="349"/>
      <c r="D560" s="377" t="s">
        <v>18</v>
      </c>
      <c r="E560" s="365">
        <v>0</v>
      </c>
      <c r="F560" s="14">
        <v>0</v>
      </c>
      <c r="G560" s="36">
        <f t="shared" si="255"/>
        <v>0</v>
      </c>
      <c r="H560" s="14">
        <v>0</v>
      </c>
      <c r="I560" s="37">
        <f t="shared" si="256"/>
        <v>0</v>
      </c>
      <c r="J560" s="53">
        <v>0</v>
      </c>
      <c r="K560" s="38">
        <f t="shared" si="257"/>
        <v>0</v>
      </c>
      <c r="L560" s="13">
        <v>1</v>
      </c>
      <c r="M560" s="14">
        <v>1</v>
      </c>
      <c r="N560" s="36">
        <f t="shared" si="258"/>
        <v>100</v>
      </c>
      <c r="O560" s="14">
        <v>0</v>
      </c>
      <c r="P560" s="14">
        <v>0</v>
      </c>
      <c r="Q560" s="14">
        <v>0</v>
      </c>
      <c r="R560" s="37">
        <f t="shared" si="259"/>
        <v>0</v>
      </c>
      <c r="S560" s="56">
        <v>0</v>
      </c>
      <c r="T560" s="71">
        <f t="shared" si="260"/>
        <v>0</v>
      </c>
      <c r="U560" s="126"/>
      <c r="V560" s="165"/>
    </row>
    <row r="561" spans="1:24" s="12" customFormat="1" ht="14.25" customHeight="1">
      <c r="A561" s="18"/>
      <c r="B561" s="18"/>
      <c r="C561" s="349"/>
      <c r="D561" s="377" t="s">
        <v>19</v>
      </c>
      <c r="E561" s="365">
        <v>3</v>
      </c>
      <c r="F561" s="14">
        <v>3</v>
      </c>
      <c r="G561" s="36">
        <f t="shared" si="255"/>
        <v>100</v>
      </c>
      <c r="H561" s="14">
        <v>0</v>
      </c>
      <c r="I561" s="37">
        <f t="shared" si="256"/>
        <v>0</v>
      </c>
      <c r="J561" s="53">
        <v>0</v>
      </c>
      <c r="K561" s="38">
        <f t="shared" si="257"/>
        <v>0</v>
      </c>
      <c r="L561" s="13">
        <v>8</v>
      </c>
      <c r="M561" s="14">
        <v>5</v>
      </c>
      <c r="N561" s="36">
        <f t="shared" si="258"/>
        <v>62.5</v>
      </c>
      <c r="O561" s="14">
        <v>3</v>
      </c>
      <c r="P561" s="14">
        <v>0</v>
      </c>
      <c r="Q561" s="14">
        <v>3</v>
      </c>
      <c r="R561" s="37">
        <f t="shared" si="259"/>
        <v>37.5</v>
      </c>
      <c r="S561" s="56">
        <v>0</v>
      </c>
      <c r="T561" s="71">
        <f t="shared" si="260"/>
        <v>0</v>
      </c>
      <c r="U561" s="125"/>
      <c r="V561" s="165"/>
    </row>
    <row r="562" spans="1:24">
      <c r="A562" s="18"/>
      <c r="B562" s="18"/>
      <c r="C562" s="349"/>
      <c r="D562" s="377" t="s">
        <v>15</v>
      </c>
      <c r="E562" s="365">
        <v>117</v>
      </c>
      <c r="F562" s="14">
        <v>66</v>
      </c>
      <c r="G562" s="36">
        <f t="shared" si="255"/>
        <v>57.89473684210526</v>
      </c>
      <c r="H562" s="14">
        <v>48</v>
      </c>
      <c r="I562" s="37">
        <f t="shared" si="256"/>
        <v>42.10526315789474</v>
      </c>
      <c r="J562" s="53">
        <v>3</v>
      </c>
      <c r="K562" s="38">
        <f t="shared" si="257"/>
        <v>2.5641025641025643</v>
      </c>
      <c r="L562" s="13">
        <v>187</v>
      </c>
      <c r="M562" s="14">
        <v>82</v>
      </c>
      <c r="N562" s="36">
        <f t="shared" si="258"/>
        <v>46.327683615819211</v>
      </c>
      <c r="O562" s="14">
        <v>38</v>
      </c>
      <c r="P562" s="14">
        <v>57</v>
      </c>
      <c r="Q562" s="14">
        <v>95</v>
      </c>
      <c r="R562" s="37">
        <f t="shared" si="259"/>
        <v>53.672316384180789</v>
      </c>
      <c r="S562" s="56">
        <v>10</v>
      </c>
      <c r="T562" s="71">
        <f t="shared" si="260"/>
        <v>5.3475935828877006</v>
      </c>
      <c r="U562" s="127"/>
      <c r="V562" s="163"/>
      <c r="W562" s="19"/>
      <c r="X562" s="19"/>
    </row>
    <row r="563" spans="1:24">
      <c r="A563" s="18"/>
      <c r="B563" s="18"/>
      <c r="C563" s="349"/>
      <c r="D563" s="377" t="s">
        <v>21</v>
      </c>
      <c r="E563" s="365">
        <v>0</v>
      </c>
      <c r="F563" s="14">
        <v>0</v>
      </c>
      <c r="G563" s="36">
        <f t="shared" si="255"/>
        <v>0</v>
      </c>
      <c r="H563" s="14">
        <v>0</v>
      </c>
      <c r="I563" s="37">
        <f t="shared" si="256"/>
        <v>0</v>
      </c>
      <c r="J563" s="53">
        <v>0</v>
      </c>
      <c r="K563" s="38">
        <f t="shared" si="257"/>
        <v>0</v>
      </c>
      <c r="L563" s="13">
        <v>1</v>
      </c>
      <c r="M563" s="14">
        <v>1</v>
      </c>
      <c r="N563" s="36">
        <f t="shared" si="258"/>
        <v>100</v>
      </c>
      <c r="O563" s="14">
        <v>0</v>
      </c>
      <c r="P563" s="14">
        <v>0</v>
      </c>
      <c r="Q563" s="14">
        <v>0</v>
      </c>
      <c r="R563" s="37">
        <f t="shared" si="259"/>
        <v>0</v>
      </c>
      <c r="S563" s="56">
        <v>0</v>
      </c>
      <c r="T563" s="71">
        <f t="shared" si="260"/>
        <v>0</v>
      </c>
      <c r="U563" s="127"/>
      <c r="V563" s="163"/>
      <c r="W563" s="19"/>
      <c r="X563" s="19"/>
    </row>
    <row r="564" spans="1:24" s="44" customFormat="1" ht="15.75" thickBot="1">
      <c r="A564" s="430" t="s">
        <v>13</v>
      </c>
      <c r="B564" s="430"/>
      <c r="C564" s="430"/>
      <c r="D564" s="430"/>
      <c r="E564" s="366">
        <f t="shared" ref="E564:T564" si="261">SUM(E559:E563)</f>
        <v>125</v>
      </c>
      <c r="F564" s="40">
        <f t="shared" si="261"/>
        <v>72</v>
      </c>
      <c r="G564" s="41">
        <f t="shared" si="261"/>
        <v>217.89473684210526</v>
      </c>
      <c r="H564" s="40">
        <f t="shared" si="261"/>
        <v>50</v>
      </c>
      <c r="I564" s="41">
        <f t="shared" si="261"/>
        <v>82.10526315789474</v>
      </c>
      <c r="J564" s="40">
        <f t="shared" si="261"/>
        <v>3</v>
      </c>
      <c r="K564" s="42">
        <f t="shared" si="261"/>
        <v>2.5641025641025643</v>
      </c>
      <c r="L564" s="39">
        <f t="shared" si="261"/>
        <v>202</v>
      </c>
      <c r="M564" s="40">
        <f t="shared" si="261"/>
        <v>92</v>
      </c>
      <c r="N564" s="41">
        <f t="shared" si="261"/>
        <v>383.82768361581918</v>
      </c>
      <c r="O564" s="40">
        <f t="shared" si="261"/>
        <v>42</v>
      </c>
      <c r="P564" s="40">
        <f t="shared" si="261"/>
        <v>57</v>
      </c>
      <c r="Q564" s="40">
        <f t="shared" si="261"/>
        <v>99</v>
      </c>
      <c r="R564" s="41">
        <f t="shared" si="261"/>
        <v>116.17231638418079</v>
      </c>
      <c r="S564" s="40">
        <f t="shared" si="261"/>
        <v>11</v>
      </c>
      <c r="T564" s="72">
        <f t="shared" si="261"/>
        <v>25.347593582887701</v>
      </c>
      <c r="U564" s="243"/>
      <c r="V564" s="160"/>
      <c r="W564" s="43"/>
      <c r="X564" s="43"/>
    </row>
    <row r="565" spans="1:24" s="50" customFormat="1">
      <c r="A565" s="431" t="s">
        <v>14</v>
      </c>
      <c r="B565" s="431"/>
      <c r="C565" s="431"/>
      <c r="D565" s="431"/>
      <c r="E565" s="367">
        <f>SUM(E564)</f>
        <v>125</v>
      </c>
      <c r="F565" s="176">
        <f>F564</f>
        <v>72</v>
      </c>
      <c r="G565" s="177">
        <f>IF(F565&gt;0,(F565*100/(E565-J565)),0)</f>
        <v>59.016393442622949</v>
      </c>
      <c r="H565" s="176">
        <f>H564</f>
        <v>50</v>
      </c>
      <c r="I565" s="178">
        <f>IF(H565&gt;0,(H565*100/(E565-J565)),0)</f>
        <v>40.983606557377051</v>
      </c>
      <c r="J565" s="179">
        <f>J564</f>
        <v>3</v>
      </c>
      <c r="K565" s="180">
        <f>IF(J565&gt;0,(J565*100/E565),0)</f>
        <v>2.4</v>
      </c>
      <c r="L565" s="175">
        <f>L564</f>
        <v>202</v>
      </c>
      <c r="M565" s="176">
        <f>M564</f>
        <v>92</v>
      </c>
      <c r="N565" s="177">
        <f>IF(M565&gt;0,(M565*100/(L565-S565)),0)</f>
        <v>48.167539267015705</v>
      </c>
      <c r="O565" s="176">
        <f>O564</f>
        <v>42</v>
      </c>
      <c r="P565" s="176">
        <f>P564</f>
        <v>57</v>
      </c>
      <c r="Q565" s="176">
        <f>Q564</f>
        <v>99</v>
      </c>
      <c r="R565" s="178">
        <f>IF(Q565&gt;0,(Q565*100/(L565-S565)),0)</f>
        <v>51.832460732984295</v>
      </c>
      <c r="S565" s="179">
        <f>S564</f>
        <v>11</v>
      </c>
      <c r="T565" s="181">
        <f>IF(S565&gt;0,(S565*100/L565),0)</f>
        <v>5.4455445544554459</v>
      </c>
      <c r="U565" s="266" t="s">
        <v>106</v>
      </c>
      <c r="V565" s="161"/>
    </row>
    <row r="566" spans="1:24">
      <c r="A566" s="75"/>
      <c r="B566" s="75"/>
      <c r="C566" s="351"/>
      <c r="D566" s="124"/>
      <c r="E566" s="368"/>
      <c r="F566" s="75"/>
      <c r="G566" s="315"/>
      <c r="H566" s="75"/>
      <c r="I566" s="315"/>
      <c r="J566" s="75"/>
      <c r="K566" s="315"/>
      <c r="L566" s="316"/>
      <c r="M566" s="75"/>
      <c r="N566" s="315"/>
      <c r="O566" s="75"/>
      <c r="P566" s="316"/>
      <c r="Q566" s="316"/>
      <c r="R566" s="315"/>
      <c r="S566" s="75"/>
      <c r="T566" s="315"/>
      <c r="U566" s="75"/>
      <c r="V566" s="162"/>
    </row>
    <row r="567" spans="1:24">
      <c r="A567" s="75"/>
      <c r="B567" s="75"/>
      <c r="C567" s="351"/>
      <c r="D567" s="124"/>
      <c r="E567" s="368"/>
      <c r="F567" s="75"/>
      <c r="G567" s="315"/>
      <c r="H567" s="75"/>
      <c r="I567" s="315"/>
      <c r="J567" s="75"/>
      <c r="K567" s="315"/>
      <c r="L567" s="316"/>
      <c r="M567" s="75"/>
      <c r="N567" s="315"/>
      <c r="O567" s="75"/>
      <c r="P567" s="316"/>
      <c r="Q567" s="316"/>
      <c r="R567" s="315"/>
      <c r="S567" s="75"/>
      <c r="T567" s="315"/>
      <c r="U567" s="75"/>
      <c r="V567" s="162"/>
    </row>
    <row r="568" spans="1:24" s="1" customFormat="1" ht="18.75">
      <c r="A568" s="432" t="s">
        <v>107</v>
      </c>
      <c r="B568" s="433"/>
      <c r="C568" s="433"/>
      <c r="D568" s="433"/>
      <c r="E568" s="433"/>
      <c r="F568" s="433"/>
      <c r="G568" s="433"/>
      <c r="H568" s="433"/>
      <c r="I568" s="433"/>
      <c r="J568" s="433"/>
      <c r="K568" s="433"/>
      <c r="L568" s="433"/>
      <c r="M568" s="433"/>
      <c r="N568" s="433"/>
      <c r="O568" s="433"/>
      <c r="P568" s="433"/>
      <c r="Q568" s="433"/>
      <c r="R568" s="433"/>
      <c r="S568" s="433"/>
      <c r="T568" s="433"/>
      <c r="U568" s="200"/>
      <c r="V568" s="164"/>
    </row>
    <row r="569" spans="1:24" s="1" customFormat="1" ht="19.5" thickBot="1">
      <c r="A569" s="434" t="s">
        <v>108</v>
      </c>
      <c r="B569" s="435"/>
      <c r="C569" s="435"/>
      <c r="D569" s="435"/>
      <c r="E569" s="435"/>
      <c r="F569" s="435"/>
      <c r="G569" s="435"/>
      <c r="H569" s="435"/>
      <c r="I569" s="435"/>
      <c r="J569" s="435"/>
      <c r="K569" s="435"/>
      <c r="L569" s="435"/>
      <c r="M569" s="435"/>
      <c r="N569" s="435"/>
      <c r="O569" s="435"/>
      <c r="P569" s="435"/>
      <c r="Q569" s="435"/>
      <c r="R569" s="435"/>
      <c r="S569" s="435"/>
      <c r="T569" s="435"/>
      <c r="U569" s="201"/>
      <c r="V569" s="164"/>
    </row>
    <row r="570" spans="1:24" s="437" customFormat="1" ht="15.75" thickBot="1">
      <c r="A570" s="429"/>
      <c r="B570" s="436"/>
      <c r="C570" s="436"/>
      <c r="D570" s="436"/>
      <c r="E570" s="436"/>
      <c r="F570" s="436"/>
      <c r="G570" s="436"/>
      <c r="H570" s="436"/>
      <c r="I570" s="436"/>
      <c r="J570" s="436"/>
      <c r="K570" s="436"/>
      <c r="L570" s="436"/>
      <c r="M570" s="436"/>
      <c r="N570" s="436"/>
      <c r="O570" s="436"/>
      <c r="P570" s="436"/>
      <c r="Q570" s="436"/>
      <c r="R570" s="436"/>
      <c r="S570" s="436"/>
      <c r="T570" s="436"/>
      <c r="U570" s="436"/>
      <c r="V570" s="436"/>
      <c r="W570" s="436"/>
      <c r="X570" s="436"/>
    </row>
    <row r="571" spans="1:24" ht="15.75" thickBot="1">
      <c r="A571" s="438" t="s">
        <v>0</v>
      </c>
      <c r="B571" s="427"/>
      <c r="C571" s="439" t="s">
        <v>25</v>
      </c>
      <c r="D571" s="440"/>
      <c r="E571" s="445" t="s">
        <v>1</v>
      </c>
      <c r="F571" s="446"/>
      <c r="G571" s="446"/>
      <c r="H571" s="446"/>
      <c r="I571" s="446"/>
      <c r="J571" s="446"/>
      <c r="K571" s="447"/>
      <c r="L571" s="445" t="s">
        <v>2</v>
      </c>
      <c r="M571" s="446"/>
      <c r="N571" s="446"/>
      <c r="O571" s="446"/>
      <c r="P571" s="446"/>
      <c r="Q571" s="446"/>
      <c r="R571" s="446"/>
      <c r="S571" s="446"/>
      <c r="T571" s="448"/>
      <c r="U571" s="94" t="s">
        <v>34</v>
      </c>
      <c r="V571" s="162"/>
    </row>
    <row r="572" spans="1:24" ht="15.75" thickBot="1">
      <c r="A572" s="449" t="s">
        <v>3</v>
      </c>
      <c r="B572" s="449" t="s">
        <v>4</v>
      </c>
      <c r="C572" s="441"/>
      <c r="D572" s="442"/>
      <c r="E572" s="450" t="s">
        <v>5</v>
      </c>
      <c r="F572" s="452" t="s">
        <v>6</v>
      </c>
      <c r="G572" s="452"/>
      <c r="H572" s="453" t="s">
        <v>7</v>
      </c>
      <c r="I572" s="453"/>
      <c r="J572" s="454" t="s">
        <v>8</v>
      </c>
      <c r="K572" s="455"/>
      <c r="L572" s="456" t="s">
        <v>5</v>
      </c>
      <c r="M572" s="458" t="s">
        <v>6</v>
      </c>
      <c r="N572" s="459"/>
      <c r="O572" s="453" t="s">
        <v>7</v>
      </c>
      <c r="P572" s="453"/>
      <c r="Q572" s="453"/>
      <c r="R572" s="453"/>
      <c r="S572" s="460" t="s">
        <v>8</v>
      </c>
      <c r="T572" s="461"/>
      <c r="U572" s="95"/>
      <c r="V572" s="162"/>
    </row>
    <row r="573" spans="1:24">
      <c r="A573" s="449"/>
      <c r="B573" s="449"/>
      <c r="C573" s="441"/>
      <c r="D573" s="442"/>
      <c r="E573" s="450"/>
      <c r="F573" s="462" t="s">
        <v>9</v>
      </c>
      <c r="G573" s="464" t="s">
        <v>10</v>
      </c>
      <c r="H573" s="462" t="s">
        <v>9</v>
      </c>
      <c r="I573" s="466" t="s">
        <v>10</v>
      </c>
      <c r="J573" s="468" t="s">
        <v>5</v>
      </c>
      <c r="K573" s="470" t="s">
        <v>10</v>
      </c>
      <c r="L573" s="456"/>
      <c r="M573" s="462" t="s">
        <v>9</v>
      </c>
      <c r="N573" s="464" t="s">
        <v>10</v>
      </c>
      <c r="O573" s="427" t="s">
        <v>9</v>
      </c>
      <c r="P573" s="427"/>
      <c r="Q573" s="427"/>
      <c r="R573" s="466" t="s">
        <v>10</v>
      </c>
      <c r="S573" s="468" t="s">
        <v>5</v>
      </c>
      <c r="T573" s="472" t="s">
        <v>10</v>
      </c>
      <c r="U573" s="84"/>
      <c r="V573" s="162"/>
    </row>
    <row r="574" spans="1:24" ht="15.75" thickBot="1">
      <c r="A574" s="449"/>
      <c r="B574" s="449"/>
      <c r="C574" s="443"/>
      <c r="D574" s="444"/>
      <c r="E574" s="451"/>
      <c r="F574" s="463"/>
      <c r="G574" s="465"/>
      <c r="H574" s="463"/>
      <c r="I574" s="467"/>
      <c r="J574" s="469"/>
      <c r="K574" s="471"/>
      <c r="L574" s="457"/>
      <c r="M574" s="463"/>
      <c r="N574" s="465"/>
      <c r="O574" s="4" t="s">
        <v>11</v>
      </c>
      <c r="P574" s="5" t="s">
        <v>12</v>
      </c>
      <c r="Q574" s="5" t="s">
        <v>13</v>
      </c>
      <c r="R574" s="467"/>
      <c r="S574" s="469"/>
      <c r="T574" s="473"/>
      <c r="U574" s="90"/>
      <c r="V574" s="162"/>
    </row>
    <row r="575" spans="1:24" ht="18" customHeight="1" thickBot="1">
      <c r="A575" s="427"/>
      <c r="B575" s="427"/>
      <c r="C575" s="427"/>
      <c r="D575" s="427"/>
      <c r="E575" s="428"/>
      <c r="F575" s="428"/>
      <c r="G575" s="428"/>
      <c r="H575" s="428"/>
      <c r="I575" s="428"/>
      <c r="J575" s="428"/>
      <c r="K575" s="428"/>
      <c r="L575" s="428"/>
      <c r="M575" s="428"/>
      <c r="N575" s="428"/>
      <c r="O575" s="428"/>
      <c r="P575" s="428"/>
      <c r="Q575" s="428"/>
      <c r="R575" s="428"/>
      <c r="S575" s="428"/>
      <c r="T575" s="429"/>
      <c r="U575" s="153"/>
      <c r="V575" s="162"/>
    </row>
    <row r="576" spans="1:24" ht="17.25" customHeight="1" thickBot="1">
      <c r="A576" s="57">
        <v>42917</v>
      </c>
      <c r="B576" s="57">
        <v>43100</v>
      </c>
      <c r="C576" s="348"/>
      <c r="D576" s="385" t="s">
        <v>15</v>
      </c>
      <c r="E576" s="361">
        <v>40</v>
      </c>
      <c r="F576" s="8">
        <v>24</v>
      </c>
      <c r="G576" s="33">
        <f>IF(F576&gt;0,(F576*100/(E576-J576)),0)</f>
        <v>60</v>
      </c>
      <c r="H576" s="8">
        <v>16</v>
      </c>
      <c r="I576" s="34">
        <f>IF(H576&gt;0,(H576*100/(E576-J576)),0)</f>
        <v>40</v>
      </c>
      <c r="J576" s="52">
        <v>0</v>
      </c>
      <c r="K576" s="35">
        <f>IF(J576&gt;0,(J576*100/(E576)),0)</f>
        <v>0</v>
      </c>
      <c r="L576" s="7">
        <v>108</v>
      </c>
      <c r="M576" s="8">
        <v>27</v>
      </c>
      <c r="N576" s="33">
        <f>IF(M576&gt;0,(M576*100/(L576-S576)),0)</f>
        <v>26.21359223300971</v>
      </c>
      <c r="O576" s="8">
        <v>34</v>
      </c>
      <c r="P576" s="8">
        <v>42</v>
      </c>
      <c r="Q576" s="8">
        <v>76</v>
      </c>
      <c r="R576" s="34">
        <f>IF(Q576&gt;0,(Q576*100/(L576-S576)),0)</f>
        <v>73.786407766990294</v>
      </c>
      <c r="S576" s="58">
        <v>5</v>
      </c>
      <c r="T576" s="87">
        <f>IF(S576&gt;0,(S576*100/(L576)),0)</f>
        <v>4.6296296296296298</v>
      </c>
      <c r="U576" s="205"/>
      <c r="V576" s="162"/>
    </row>
    <row r="577" spans="1:24" ht="15" customHeight="1" thickBot="1">
      <c r="A577" s="430" t="s">
        <v>13</v>
      </c>
      <c r="B577" s="430"/>
      <c r="C577" s="430"/>
      <c r="D577" s="430"/>
      <c r="E577" s="366">
        <f t="shared" ref="E577" si="262">SUM(E576:E576)</f>
        <v>40</v>
      </c>
      <c r="F577" s="40">
        <f t="shared" ref="F577" si="263">SUM(F576:F576)</f>
        <v>24</v>
      </c>
      <c r="G577" s="41">
        <f t="shared" ref="G577" si="264">SUM(G576:G576)</f>
        <v>60</v>
      </c>
      <c r="H577" s="40">
        <f t="shared" ref="H577" si="265">SUM(H576:H576)</f>
        <v>16</v>
      </c>
      <c r="I577" s="41">
        <f t="shared" ref="I577" si="266">SUM(I576:I576)</f>
        <v>40</v>
      </c>
      <c r="J577" s="40">
        <f t="shared" ref="J577" si="267">SUM(J576:J576)</f>
        <v>0</v>
      </c>
      <c r="K577" s="42">
        <f t="shared" ref="K577" si="268">SUM(K576:K576)</f>
        <v>0</v>
      </c>
      <c r="L577" s="39">
        <f t="shared" ref="L577" si="269">SUM(L576:L576)</f>
        <v>108</v>
      </c>
      <c r="M577" s="40">
        <f t="shared" ref="M577" si="270">SUM(M576:M576)</f>
        <v>27</v>
      </c>
      <c r="N577" s="41">
        <f t="shared" ref="N577" si="271">SUM(N576:N576)</f>
        <v>26.21359223300971</v>
      </c>
      <c r="O577" s="40">
        <f t="shared" ref="O577" si="272">SUM(O576:O576)</f>
        <v>34</v>
      </c>
      <c r="P577" s="40">
        <f t="shared" ref="P577" si="273">SUM(P576:P576)</f>
        <v>42</v>
      </c>
      <c r="Q577" s="40">
        <f t="shared" ref="Q577" si="274">SUM(Q576:Q576)</f>
        <v>76</v>
      </c>
      <c r="R577" s="41">
        <f t="shared" ref="R577" si="275">SUM(R576:R576)</f>
        <v>73.786407766990294</v>
      </c>
      <c r="S577" s="40">
        <f t="shared" ref="S577" si="276">SUM(S576:S576)</f>
        <v>5</v>
      </c>
      <c r="T577" s="72">
        <f t="shared" ref="T577" si="277">SUM(T576:T576)</f>
        <v>4.6296296296296298</v>
      </c>
      <c r="U577" s="95"/>
      <c r="V577" s="162"/>
    </row>
    <row r="578" spans="1:24" ht="17.25" customHeight="1">
      <c r="A578" s="431" t="s">
        <v>14</v>
      </c>
      <c r="B578" s="431"/>
      <c r="C578" s="431"/>
      <c r="D578" s="431"/>
      <c r="E578" s="367">
        <f>SUM(E577)</f>
        <v>40</v>
      </c>
      <c r="F578" s="176">
        <f>F577</f>
        <v>24</v>
      </c>
      <c r="G578" s="177">
        <f>IF(F578&gt;0,(F578*100/(E578-J578)),0)</f>
        <v>60</v>
      </c>
      <c r="H578" s="176">
        <f>H577</f>
        <v>16</v>
      </c>
      <c r="I578" s="178">
        <f>IF(H578&gt;0,(H578*100/(E578-J578)),0)</f>
        <v>40</v>
      </c>
      <c r="J578" s="179">
        <f>J577</f>
        <v>0</v>
      </c>
      <c r="K578" s="180">
        <f>IF(J578&gt;0,(J578*100/E578),0)</f>
        <v>0</v>
      </c>
      <c r="L578" s="175">
        <f>L577</f>
        <v>108</v>
      </c>
      <c r="M578" s="176">
        <f>M577</f>
        <v>27</v>
      </c>
      <c r="N578" s="177">
        <f>IF(M578&gt;0,(M578*100/(L578-S578)),0)</f>
        <v>26.21359223300971</v>
      </c>
      <c r="O578" s="176">
        <f>O577</f>
        <v>34</v>
      </c>
      <c r="P578" s="176">
        <f>P577</f>
        <v>42</v>
      </c>
      <c r="Q578" s="176">
        <f>Q577</f>
        <v>76</v>
      </c>
      <c r="R578" s="178">
        <f>IF(Q578&gt;0,(Q578*100/(L578-S578)),0)</f>
        <v>73.786407766990294</v>
      </c>
      <c r="S578" s="179">
        <f>S577</f>
        <v>5</v>
      </c>
      <c r="T578" s="181">
        <f>IF(S578&gt;0,(S578*100/L578),0)</f>
        <v>4.6296296296296298</v>
      </c>
      <c r="U578" s="86" t="s">
        <v>106</v>
      </c>
      <c r="V578" s="162"/>
    </row>
    <row r="579" spans="1:24">
      <c r="A579" s="75"/>
      <c r="B579" s="75"/>
      <c r="C579" s="351"/>
      <c r="D579" s="124"/>
      <c r="E579" s="368"/>
      <c r="F579" s="75"/>
      <c r="G579" s="315"/>
      <c r="H579" s="75"/>
      <c r="I579" s="315"/>
      <c r="J579" s="75"/>
      <c r="K579" s="315"/>
      <c r="L579" s="316"/>
      <c r="M579" s="75"/>
      <c r="N579" s="315"/>
      <c r="O579" s="75"/>
      <c r="P579" s="316"/>
      <c r="Q579" s="316"/>
      <c r="R579" s="315"/>
      <c r="S579" s="75"/>
      <c r="T579" s="315"/>
      <c r="U579" s="75"/>
      <c r="V579" s="162"/>
    </row>
    <row r="580" spans="1:24">
      <c r="A580" s="75"/>
      <c r="B580" s="75"/>
      <c r="C580" s="351"/>
      <c r="D580" s="124"/>
      <c r="E580" s="368"/>
      <c r="F580" s="75"/>
      <c r="G580" s="315"/>
      <c r="H580" s="75"/>
      <c r="I580" s="315"/>
      <c r="J580" s="75"/>
      <c r="K580" s="315"/>
      <c r="L580" s="316"/>
      <c r="M580" s="75"/>
      <c r="N580" s="315"/>
      <c r="O580" s="75"/>
      <c r="P580" s="316"/>
      <c r="Q580" s="316"/>
      <c r="R580" s="315"/>
      <c r="S580" s="75"/>
      <c r="T580" s="315"/>
      <c r="U580" s="75"/>
      <c r="V580" s="162"/>
    </row>
    <row r="581" spans="1:24" s="1" customFormat="1" ht="18.75">
      <c r="A581" s="432" t="s">
        <v>109</v>
      </c>
      <c r="B581" s="433"/>
      <c r="C581" s="433"/>
      <c r="D581" s="433"/>
      <c r="E581" s="433"/>
      <c r="F581" s="433"/>
      <c r="G581" s="433"/>
      <c r="H581" s="433"/>
      <c r="I581" s="433"/>
      <c r="J581" s="433"/>
      <c r="K581" s="433"/>
      <c r="L581" s="433"/>
      <c r="M581" s="433"/>
      <c r="N581" s="433"/>
      <c r="O581" s="433"/>
      <c r="P581" s="433"/>
      <c r="Q581" s="433"/>
      <c r="R581" s="433"/>
      <c r="S581" s="433"/>
      <c r="T581" s="433"/>
      <c r="U581" s="200"/>
      <c r="V581" s="164"/>
    </row>
    <row r="582" spans="1:24" s="1" customFormat="1" ht="19.5" thickBot="1">
      <c r="A582" s="434" t="s">
        <v>110</v>
      </c>
      <c r="B582" s="435"/>
      <c r="C582" s="435"/>
      <c r="D582" s="435"/>
      <c r="E582" s="435"/>
      <c r="F582" s="435"/>
      <c r="G582" s="435"/>
      <c r="H582" s="435"/>
      <c r="I582" s="435"/>
      <c r="J582" s="435"/>
      <c r="K582" s="435"/>
      <c r="L582" s="435"/>
      <c r="M582" s="435"/>
      <c r="N582" s="435"/>
      <c r="O582" s="435"/>
      <c r="P582" s="435"/>
      <c r="Q582" s="435"/>
      <c r="R582" s="435"/>
      <c r="S582" s="435"/>
      <c r="T582" s="435"/>
      <c r="U582" s="201"/>
      <c r="V582" s="164"/>
    </row>
    <row r="583" spans="1:24" s="437" customFormat="1" ht="15.75" thickBot="1">
      <c r="A583" s="429"/>
      <c r="B583" s="436"/>
      <c r="C583" s="436"/>
      <c r="D583" s="436"/>
      <c r="E583" s="436"/>
      <c r="F583" s="436"/>
      <c r="G583" s="436"/>
      <c r="H583" s="436"/>
      <c r="I583" s="436"/>
      <c r="J583" s="436"/>
      <c r="K583" s="436"/>
      <c r="L583" s="436"/>
      <c r="M583" s="436"/>
      <c r="N583" s="436"/>
      <c r="O583" s="436"/>
      <c r="P583" s="436"/>
      <c r="Q583" s="436"/>
      <c r="R583" s="436"/>
      <c r="S583" s="436"/>
      <c r="T583" s="436"/>
      <c r="U583" s="436"/>
      <c r="V583" s="436"/>
      <c r="W583" s="436"/>
      <c r="X583" s="436"/>
    </row>
    <row r="584" spans="1:24" ht="15.75" thickBot="1">
      <c r="A584" s="438" t="s">
        <v>0</v>
      </c>
      <c r="B584" s="427"/>
      <c r="C584" s="439" t="s">
        <v>25</v>
      </c>
      <c r="D584" s="440"/>
      <c r="E584" s="445" t="s">
        <v>1</v>
      </c>
      <c r="F584" s="446"/>
      <c r="G584" s="446"/>
      <c r="H584" s="446"/>
      <c r="I584" s="446"/>
      <c r="J584" s="446"/>
      <c r="K584" s="447"/>
      <c r="L584" s="445" t="s">
        <v>2</v>
      </c>
      <c r="M584" s="446"/>
      <c r="N584" s="446"/>
      <c r="O584" s="446"/>
      <c r="P584" s="446"/>
      <c r="Q584" s="446"/>
      <c r="R584" s="446"/>
      <c r="S584" s="446"/>
      <c r="T584" s="448"/>
      <c r="U584" s="94" t="s">
        <v>34</v>
      </c>
      <c r="V584" s="162"/>
    </row>
    <row r="585" spans="1:24" ht="15.75" thickBot="1">
      <c r="A585" s="449" t="s">
        <v>3</v>
      </c>
      <c r="B585" s="449" t="s">
        <v>4</v>
      </c>
      <c r="C585" s="441"/>
      <c r="D585" s="442"/>
      <c r="E585" s="450" t="s">
        <v>5</v>
      </c>
      <c r="F585" s="452" t="s">
        <v>6</v>
      </c>
      <c r="G585" s="452"/>
      <c r="H585" s="453" t="s">
        <v>7</v>
      </c>
      <c r="I585" s="453"/>
      <c r="J585" s="454" t="s">
        <v>8</v>
      </c>
      <c r="K585" s="455"/>
      <c r="L585" s="456" t="s">
        <v>5</v>
      </c>
      <c r="M585" s="458" t="s">
        <v>6</v>
      </c>
      <c r="N585" s="459"/>
      <c r="O585" s="453" t="s">
        <v>7</v>
      </c>
      <c r="P585" s="453"/>
      <c r="Q585" s="453"/>
      <c r="R585" s="453"/>
      <c r="S585" s="460" t="s">
        <v>8</v>
      </c>
      <c r="T585" s="461"/>
      <c r="U585" s="95"/>
      <c r="V585" s="162"/>
    </row>
    <row r="586" spans="1:24">
      <c r="A586" s="449"/>
      <c r="B586" s="449"/>
      <c r="C586" s="441"/>
      <c r="D586" s="442"/>
      <c r="E586" s="450"/>
      <c r="F586" s="462" t="s">
        <v>9</v>
      </c>
      <c r="G586" s="464" t="s">
        <v>10</v>
      </c>
      <c r="H586" s="462" t="s">
        <v>9</v>
      </c>
      <c r="I586" s="466" t="s">
        <v>10</v>
      </c>
      <c r="J586" s="468" t="s">
        <v>5</v>
      </c>
      <c r="K586" s="470" t="s">
        <v>10</v>
      </c>
      <c r="L586" s="456"/>
      <c r="M586" s="462" t="s">
        <v>9</v>
      </c>
      <c r="N586" s="464" t="s">
        <v>10</v>
      </c>
      <c r="O586" s="427" t="s">
        <v>9</v>
      </c>
      <c r="P586" s="427"/>
      <c r="Q586" s="427"/>
      <c r="R586" s="466" t="s">
        <v>10</v>
      </c>
      <c r="S586" s="468" t="s">
        <v>5</v>
      </c>
      <c r="T586" s="472" t="s">
        <v>10</v>
      </c>
      <c r="U586" s="84"/>
      <c r="V586" s="162"/>
    </row>
    <row r="587" spans="1:24" ht="15.75" thickBot="1">
      <c r="A587" s="449"/>
      <c r="B587" s="449"/>
      <c r="C587" s="443"/>
      <c r="D587" s="444"/>
      <c r="E587" s="451"/>
      <c r="F587" s="463"/>
      <c r="G587" s="465"/>
      <c r="H587" s="463"/>
      <c r="I587" s="467"/>
      <c r="J587" s="469"/>
      <c r="K587" s="471"/>
      <c r="L587" s="457"/>
      <c r="M587" s="463"/>
      <c r="N587" s="465"/>
      <c r="O587" s="4" t="s">
        <v>11</v>
      </c>
      <c r="P587" s="5" t="s">
        <v>12</v>
      </c>
      <c r="Q587" s="5" t="s">
        <v>13</v>
      </c>
      <c r="R587" s="467"/>
      <c r="S587" s="469"/>
      <c r="T587" s="473"/>
      <c r="U587" s="90"/>
      <c r="V587" s="162"/>
    </row>
    <row r="588" spans="1:24" ht="18" customHeight="1" thickBot="1">
      <c r="A588" s="427"/>
      <c r="B588" s="427"/>
      <c r="C588" s="427"/>
      <c r="D588" s="427"/>
      <c r="E588" s="428"/>
      <c r="F588" s="428"/>
      <c r="G588" s="428"/>
      <c r="H588" s="428"/>
      <c r="I588" s="428"/>
      <c r="J588" s="428"/>
      <c r="K588" s="428"/>
      <c r="L588" s="428"/>
      <c r="M588" s="428"/>
      <c r="N588" s="428"/>
      <c r="O588" s="428"/>
      <c r="P588" s="428"/>
      <c r="Q588" s="428"/>
      <c r="R588" s="428"/>
      <c r="S588" s="428"/>
      <c r="T588" s="429"/>
      <c r="U588" s="153"/>
      <c r="V588" s="162"/>
    </row>
    <row r="589" spans="1:24" ht="17.25" customHeight="1" thickBot="1">
      <c r="A589" s="57">
        <v>42917</v>
      </c>
      <c r="B589" s="57">
        <v>43100</v>
      </c>
      <c r="C589" s="348"/>
      <c r="D589" s="385" t="s">
        <v>15</v>
      </c>
      <c r="E589" s="361">
        <v>110</v>
      </c>
      <c r="F589" s="8">
        <v>73</v>
      </c>
      <c r="G589" s="33">
        <f>IF(F589&gt;0,(F589*100/(E589-J589)),0)</f>
        <v>68.867924528301884</v>
      </c>
      <c r="H589" s="8">
        <v>33</v>
      </c>
      <c r="I589" s="34">
        <f>IF(H589&gt;0,(H589*100/(E589-J589)),0)</f>
        <v>31.132075471698112</v>
      </c>
      <c r="J589" s="52">
        <v>4</v>
      </c>
      <c r="K589" s="35">
        <f>IF(J589&gt;0,(J589*100/(E589)),0)</f>
        <v>3.6363636363636362</v>
      </c>
      <c r="L589" s="7">
        <v>207</v>
      </c>
      <c r="M589" s="8">
        <v>69</v>
      </c>
      <c r="N589" s="33">
        <f>IF(M589&gt;0,(M589*100/(L589-S589)),0)</f>
        <v>34.5</v>
      </c>
      <c r="O589" s="8">
        <v>50</v>
      </c>
      <c r="P589" s="8">
        <v>81</v>
      </c>
      <c r="Q589" s="8">
        <v>131</v>
      </c>
      <c r="R589" s="34">
        <f>IF(Q589&gt;0,(Q589*100/(L589-S589)),0)</f>
        <v>65.5</v>
      </c>
      <c r="S589" s="58">
        <v>7</v>
      </c>
      <c r="T589" s="87">
        <f>IF(S589&gt;0,(S589*100/(L589)),0)</f>
        <v>3.3816425120772946</v>
      </c>
      <c r="U589" s="205"/>
      <c r="V589" s="162"/>
    </row>
    <row r="590" spans="1:24" ht="15" customHeight="1" thickBot="1">
      <c r="A590" s="430" t="s">
        <v>13</v>
      </c>
      <c r="B590" s="430"/>
      <c r="C590" s="430"/>
      <c r="D590" s="430"/>
      <c r="E590" s="366">
        <f t="shared" ref="E590" si="278">SUM(E589:E589)</f>
        <v>110</v>
      </c>
      <c r="F590" s="40">
        <f t="shared" ref="F590" si="279">SUM(F589:F589)</f>
        <v>73</v>
      </c>
      <c r="G590" s="41">
        <f t="shared" ref="G590" si="280">SUM(G589:G589)</f>
        <v>68.867924528301884</v>
      </c>
      <c r="H590" s="40">
        <f t="shared" ref="H590" si="281">SUM(H589:H589)</f>
        <v>33</v>
      </c>
      <c r="I590" s="41">
        <f t="shared" ref="I590" si="282">SUM(I589:I589)</f>
        <v>31.132075471698112</v>
      </c>
      <c r="J590" s="40">
        <f t="shared" ref="J590" si="283">SUM(J589:J589)</f>
        <v>4</v>
      </c>
      <c r="K590" s="42">
        <f t="shared" ref="K590" si="284">SUM(K589:K589)</f>
        <v>3.6363636363636362</v>
      </c>
      <c r="L590" s="39">
        <f t="shared" ref="L590" si="285">SUM(L589:L589)</f>
        <v>207</v>
      </c>
      <c r="M590" s="40">
        <f t="shared" ref="M590" si="286">SUM(M589:M589)</f>
        <v>69</v>
      </c>
      <c r="N590" s="41">
        <f t="shared" ref="N590" si="287">SUM(N589:N589)</f>
        <v>34.5</v>
      </c>
      <c r="O590" s="40">
        <f t="shared" ref="O590" si="288">SUM(O589:O589)</f>
        <v>50</v>
      </c>
      <c r="P590" s="40">
        <f t="shared" ref="P590" si="289">SUM(P589:P589)</f>
        <v>81</v>
      </c>
      <c r="Q590" s="40">
        <f t="shared" ref="Q590" si="290">SUM(Q589:Q589)</f>
        <v>131</v>
      </c>
      <c r="R590" s="41">
        <f t="shared" ref="R590" si="291">SUM(R589:R589)</f>
        <v>65.5</v>
      </c>
      <c r="S590" s="40">
        <f t="shared" ref="S590" si="292">SUM(S589:S589)</f>
        <v>7</v>
      </c>
      <c r="T590" s="72">
        <f t="shared" ref="T590" si="293">SUM(T589:T589)</f>
        <v>3.3816425120772946</v>
      </c>
      <c r="U590" s="95"/>
      <c r="V590" s="162"/>
    </row>
    <row r="591" spans="1:24" ht="17.25" customHeight="1">
      <c r="A591" s="431" t="s">
        <v>14</v>
      </c>
      <c r="B591" s="431"/>
      <c r="C591" s="431"/>
      <c r="D591" s="431"/>
      <c r="E591" s="367">
        <f>SUM(E590)</f>
        <v>110</v>
      </c>
      <c r="F591" s="176">
        <f>F590</f>
        <v>73</v>
      </c>
      <c r="G591" s="177">
        <f>IF(F591&gt;0,(F591*100/(E591-J591)),0)</f>
        <v>68.867924528301884</v>
      </c>
      <c r="H591" s="176">
        <f>H590</f>
        <v>33</v>
      </c>
      <c r="I591" s="178">
        <f>IF(H591&gt;0,(H591*100/(E591-J591)),0)</f>
        <v>31.132075471698112</v>
      </c>
      <c r="J591" s="179">
        <f>J590</f>
        <v>4</v>
      </c>
      <c r="K591" s="180">
        <f>IF(J591&gt;0,(J591*100/E591),0)</f>
        <v>3.6363636363636362</v>
      </c>
      <c r="L591" s="175">
        <f>L590</f>
        <v>207</v>
      </c>
      <c r="M591" s="176">
        <f>M590</f>
        <v>69</v>
      </c>
      <c r="N591" s="177">
        <f>IF(M591&gt;0,(M591*100/(L591-S591)),0)</f>
        <v>34.5</v>
      </c>
      <c r="O591" s="176">
        <f>O590</f>
        <v>50</v>
      </c>
      <c r="P591" s="176">
        <f>P590</f>
        <v>81</v>
      </c>
      <c r="Q591" s="176">
        <f>Q590</f>
        <v>131</v>
      </c>
      <c r="R591" s="178">
        <f>IF(Q591&gt;0,(Q591*100/(L591-S591)),0)</f>
        <v>65.5</v>
      </c>
      <c r="S591" s="179">
        <f>S590</f>
        <v>7</v>
      </c>
      <c r="T591" s="181">
        <f>IF(S591&gt;0,(S591*100/L591),0)</f>
        <v>3.3816425120772946</v>
      </c>
      <c r="U591" s="86" t="s">
        <v>106</v>
      </c>
      <c r="V591" s="162"/>
    </row>
    <row r="592" spans="1:24">
      <c r="A592" s="75"/>
      <c r="B592" s="75"/>
      <c r="C592" s="351"/>
      <c r="D592" s="124"/>
      <c r="E592" s="368"/>
      <c r="F592" s="75"/>
      <c r="G592" s="315"/>
      <c r="H592" s="75"/>
      <c r="I592" s="315"/>
      <c r="J592" s="75"/>
      <c r="K592" s="315"/>
      <c r="L592" s="316"/>
      <c r="M592" s="75"/>
      <c r="N592" s="315"/>
      <c r="O592" s="75"/>
      <c r="P592" s="316"/>
      <c r="Q592" s="316"/>
      <c r="R592" s="315"/>
      <c r="S592" s="75"/>
      <c r="T592" s="315"/>
      <c r="U592" s="75"/>
      <c r="V592" s="162"/>
    </row>
    <row r="593" spans="1:24">
      <c r="A593" s="75"/>
      <c r="B593" s="75"/>
      <c r="C593" s="351"/>
      <c r="D593" s="124"/>
      <c r="E593" s="368"/>
      <c r="F593" s="75"/>
      <c r="G593" s="315"/>
      <c r="H593" s="75"/>
      <c r="I593" s="315"/>
      <c r="J593" s="75"/>
      <c r="K593" s="315"/>
      <c r="L593" s="316"/>
      <c r="M593" s="75"/>
      <c r="N593" s="315"/>
      <c r="O593" s="75"/>
      <c r="P593" s="316"/>
      <c r="Q593" s="316"/>
      <c r="R593" s="315"/>
      <c r="S593" s="75"/>
      <c r="T593" s="315"/>
      <c r="U593" s="75"/>
      <c r="V593" s="162"/>
    </row>
    <row r="594" spans="1:24" s="1" customFormat="1" ht="18.75">
      <c r="A594" s="432" t="s">
        <v>111</v>
      </c>
      <c r="B594" s="433"/>
      <c r="C594" s="433"/>
      <c r="D594" s="433"/>
      <c r="E594" s="433"/>
      <c r="F594" s="433"/>
      <c r="G594" s="433"/>
      <c r="H594" s="433"/>
      <c r="I594" s="433"/>
      <c r="J594" s="433"/>
      <c r="K594" s="433"/>
      <c r="L594" s="433"/>
      <c r="M594" s="433"/>
      <c r="N594" s="433"/>
      <c r="O594" s="433"/>
      <c r="P594" s="433"/>
      <c r="Q594" s="433"/>
      <c r="R594" s="433"/>
      <c r="S594" s="433"/>
      <c r="T594" s="433"/>
      <c r="U594" s="200"/>
      <c r="V594" s="164"/>
    </row>
    <row r="595" spans="1:24" s="1" customFormat="1" ht="19.5" thickBot="1">
      <c r="A595" s="434" t="s">
        <v>112</v>
      </c>
      <c r="B595" s="435"/>
      <c r="C595" s="435"/>
      <c r="D595" s="435"/>
      <c r="E595" s="435"/>
      <c r="F595" s="435"/>
      <c r="G595" s="435"/>
      <c r="H595" s="435"/>
      <c r="I595" s="435"/>
      <c r="J595" s="435"/>
      <c r="K595" s="435"/>
      <c r="L595" s="435"/>
      <c r="M595" s="435"/>
      <c r="N595" s="435"/>
      <c r="O595" s="435"/>
      <c r="P595" s="435"/>
      <c r="Q595" s="435"/>
      <c r="R595" s="435"/>
      <c r="S595" s="435"/>
      <c r="T595" s="435"/>
      <c r="U595" s="201"/>
      <c r="V595" s="164"/>
    </row>
    <row r="596" spans="1:24" s="437" customFormat="1" ht="15.75" thickBot="1">
      <c r="A596" s="429"/>
      <c r="B596" s="436"/>
      <c r="C596" s="436"/>
      <c r="D596" s="436"/>
      <c r="E596" s="436"/>
      <c r="F596" s="436"/>
      <c r="G596" s="436"/>
      <c r="H596" s="436"/>
      <c r="I596" s="436"/>
      <c r="J596" s="436"/>
      <c r="K596" s="436"/>
      <c r="L596" s="436"/>
      <c r="M596" s="436"/>
      <c r="N596" s="436"/>
      <c r="O596" s="436"/>
      <c r="P596" s="436"/>
      <c r="Q596" s="436"/>
      <c r="R596" s="436"/>
      <c r="S596" s="436"/>
      <c r="T596" s="436"/>
      <c r="U596" s="436"/>
      <c r="V596" s="436"/>
      <c r="W596" s="436"/>
      <c r="X596" s="436"/>
    </row>
    <row r="597" spans="1:24" ht="15.75" thickBot="1">
      <c r="A597" s="438" t="s">
        <v>0</v>
      </c>
      <c r="B597" s="427"/>
      <c r="C597" s="439" t="s">
        <v>25</v>
      </c>
      <c r="D597" s="440"/>
      <c r="E597" s="445" t="s">
        <v>1</v>
      </c>
      <c r="F597" s="446"/>
      <c r="G597" s="446"/>
      <c r="H597" s="446"/>
      <c r="I597" s="446"/>
      <c r="J597" s="446"/>
      <c r="K597" s="447"/>
      <c r="L597" s="445" t="s">
        <v>2</v>
      </c>
      <c r="M597" s="446"/>
      <c r="N597" s="446"/>
      <c r="O597" s="446"/>
      <c r="P597" s="446"/>
      <c r="Q597" s="446"/>
      <c r="R597" s="446"/>
      <c r="S597" s="446"/>
      <c r="T597" s="448"/>
      <c r="U597" s="94" t="s">
        <v>34</v>
      </c>
      <c r="V597" s="162"/>
    </row>
    <row r="598" spans="1:24" ht="15.75" thickBot="1">
      <c r="A598" s="449" t="s">
        <v>3</v>
      </c>
      <c r="B598" s="449" t="s">
        <v>4</v>
      </c>
      <c r="C598" s="441"/>
      <c r="D598" s="442"/>
      <c r="E598" s="450" t="s">
        <v>5</v>
      </c>
      <c r="F598" s="452" t="s">
        <v>6</v>
      </c>
      <c r="G598" s="452"/>
      <c r="H598" s="453" t="s">
        <v>7</v>
      </c>
      <c r="I598" s="453"/>
      <c r="J598" s="454" t="s">
        <v>8</v>
      </c>
      <c r="K598" s="455"/>
      <c r="L598" s="456" t="s">
        <v>5</v>
      </c>
      <c r="M598" s="458" t="s">
        <v>6</v>
      </c>
      <c r="N598" s="459"/>
      <c r="O598" s="453" t="s">
        <v>7</v>
      </c>
      <c r="P598" s="453"/>
      <c r="Q598" s="453"/>
      <c r="R598" s="453"/>
      <c r="S598" s="460" t="s">
        <v>8</v>
      </c>
      <c r="T598" s="461"/>
      <c r="U598" s="95"/>
      <c r="V598" s="162"/>
    </row>
    <row r="599" spans="1:24">
      <c r="A599" s="449"/>
      <c r="B599" s="449"/>
      <c r="C599" s="441"/>
      <c r="D599" s="442"/>
      <c r="E599" s="450"/>
      <c r="F599" s="462" t="s">
        <v>9</v>
      </c>
      <c r="G599" s="464" t="s">
        <v>10</v>
      </c>
      <c r="H599" s="462" t="s">
        <v>9</v>
      </c>
      <c r="I599" s="466" t="s">
        <v>10</v>
      </c>
      <c r="J599" s="468" t="s">
        <v>5</v>
      </c>
      <c r="K599" s="470" t="s">
        <v>10</v>
      </c>
      <c r="L599" s="456"/>
      <c r="M599" s="462" t="s">
        <v>9</v>
      </c>
      <c r="N599" s="464" t="s">
        <v>10</v>
      </c>
      <c r="O599" s="427" t="s">
        <v>9</v>
      </c>
      <c r="P599" s="427"/>
      <c r="Q599" s="427"/>
      <c r="R599" s="466" t="s">
        <v>10</v>
      </c>
      <c r="S599" s="468" t="s">
        <v>5</v>
      </c>
      <c r="T599" s="472" t="s">
        <v>10</v>
      </c>
      <c r="U599" s="84"/>
      <c r="V599" s="162"/>
    </row>
    <row r="600" spans="1:24" ht="15.75" thickBot="1">
      <c r="A600" s="449"/>
      <c r="B600" s="449"/>
      <c r="C600" s="443"/>
      <c r="D600" s="444"/>
      <c r="E600" s="451"/>
      <c r="F600" s="463"/>
      <c r="G600" s="465"/>
      <c r="H600" s="463"/>
      <c r="I600" s="467"/>
      <c r="J600" s="469"/>
      <c r="K600" s="471"/>
      <c r="L600" s="457"/>
      <c r="M600" s="463"/>
      <c r="N600" s="465"/>
      <c r="O600" s="4" t="s">
        <v>11</v>
      </c>
      <c r="P600" s="5" t="s">
        <v>12</v>
      </c>
      <c r="Q600" s="5" t="s">
        <v>13</v>
      </c>
      <c r="R600" s="467"/>
      <c r="S600" s="469"/>
      <c r="T600" s="473"/>
      <c r="U600" s="90"/>
      <c r="V600" s="162"/>
    </row>
    <row r="601" spans="1:24" ht="18" customHeight="1" thickBot="1">
      <c r="A601" s="427"/>
      <c r="B601" s="427"/>
      <c r="C601" s="427"/>
      <c r="D601" s="427"/>
      <c r="E601" s="428"/>
      <c r="F601" s="428"/>
      <c r="G601" s="428"/>
      <c r="H601" s="428"/>
      <c r="I601" s="428"/>
      <c r="J601" s="428"/>
      <c r="K601" s="428"/>
      <c r="L601" s="428"/>
      <c r="M601" s="428"/>
      <c r="N601" s="428"/>
      <c r="O601" s="428"/>
      <c r="P601" s="428"/>
      <c r="Q601" s="428"/>
      <c r="R601" s="428"/>
      <c r="S601" s="428"/>
      <c r="T601" s="429"/>
      <c r="U601" s="153"/>
      <c r="V601" s="162"/>
    </row>
    <row r="602" spans="1:24" ht="17.25" customHeight="1" thickBot="1">
      <c r="A602" s="57">
        <v>42917</v>
      </c>
      <c r="B602" s="57">
        <v>43100</v>
      </c>
      <c r="C602" s="348"/>
      <c r="D602" s="385" t="s">
        <v>15</v>
      </c>
      <c r="E602" s="361">
        <v>50</v>
      </c>
      <c r="F602" s="8">
        <v>30</v>
      </c>
      <c r="G602" s="33">
        <f>IF(F602&gt;0,(F602*100/(E602-J602)),0)</f>
        <v>61.224489795918366</v>
      </c>
      <c r="H602" s="8">
        <v>19</v>
      </c>
      <c r="I602" s="34">
        <f>IF(H602&gt;0,(H602*100/(E602-J602)),0)</f>
        <v>38.775510204081634</v>
      </c>
      <c r="J602" s="52">
        <v>1</v>
      </c>
      <c r="K602" s="35">
        <f>IF(J602&gt;0,(J602*100/(E602)),0)</f>
        <v>2</v>
      </c>
      <c r="L602" s="7">
        <v>83</v>
      </c>
      <c r="M602" s="8">
        <v>36</v>
      </c>
      <c r="N602" s="33">
        <f>IF(M602&gt;0,(M602*100/(L602-S602)),0)</f>
        <v>43.902439024390247</v>
      </c>
      <c r="O602" s="8">
        <v>21</v>
      </c>
      <c r="P602" s="8">
        <v>25</v>
      </c>
      <c r="Q602" s="8">
        <v>46</v>
      </c>
      <c r="R602" s="34">
        <f>IF(Q602&gt;0,(Q602*100/(L602-S602)),0)</f>
        <v>56.097560975609753</v>
      </c>
      <c r="S602" s="58">
        <v>1</v>
      </c>
      <c r="T602" s="87">
        <f>IF(S602&gt;0,(S602*100/(L602)),0)</f>
        <v>1.2048192771084338</v>
      </c>
      <c r="U602" s="211"/>
      <c r="V602" s="162"/>
    </row>
    <row r="603" spans="1:24" ht="15" customHeight="1" thickBot="1">
      <c r="A603" s="430" t="s">
        <v>13</v>
      </c>
      <c r="B603" s="430"/>
      <c r="C603" s="430"/>
      <c r="D603" s="430"/>
      <c r="E603" s="366">
        <f t="shared" ref="E603" si="294">SUM(E602:E602)</f>
        <v>50</v>
      </c>
      <c r="F603" s="40">
        <f t="shared" ref="F603" si="295">SUM(F602:F602)</f>
        <v>30</v>
      </c>
      <c r="G603" s="41">
        <f t="shared" ref="G603" si="296">SUM(G602:G602)</f>
        <v>61.224489795918366</v>
      </c>
      <c r="H603" s="40">
        <f t="shared" ref="H603" si="297">SUM(H602:H602)</f>
        <v>19</v>
      </c>
      <c r="I603" s="41">
        <f t="shared" ref="I603" si="298">SUM(I602:I602)</f>
        <v>38.775510204081634</v>
      </c>
      <c r="J603" s="40">
        <f t="shared" ref="J603" si="299">SUM(J602:J602)</f>
        <v>1</v>
      </c>
      <c r="K603" s="42">
        <f t="shared" ref="K603" si="300">SUM(K602:K602)</f>
        <v>2</v>
      </c>
      <c r="L603" s="39">
        <f t="shared" ref="L603" si="301">SUM(L602:L602)</f>
        <v>83</v>
      </c>
      <c r="M603" s="40">
        <f t="shared" ref="M603" si="302">SUM(M602:M602)</f>
        <v>36</v>
      </c>
      <c r="N603" s="41">
        <f t="shared" ref="N603" si="303">SUM(N602:N602)</f>
        <v>43.902439024390247</v>
      </c>
      <c r="O603" s="40">
        <f t="shared" ref="O603" si="304">SUM(O602:O602)</f>
        <v>21</v>
      </c>
      <c r="P603" s="40">
        <f t="shared" ref="P603" si="305">SUM(P602:P602)</f>
        <v>25</v>
      </c>
      <c r="Q603" s="40">
        <f t="shared" ref="Q603" si="306">SUM(Q602:Q602)</f>
        <v>46</v>
      </c>
      <c r="R603" s="41">
        <f t="shared" ref="R603" si="307">SUM(R602:R602)</f>
        <v>56.097560975609753</v>
      </c>
      <c r="S603" s="40">
        <f t="shared" ref="S603" si="308">SUM(S602:S602)</f>
        <v>1</v>
      </c>
      <c r="T603" s="72">
        <f t="shared" ref="T603" si="309">SUM(T602:T602)</f>
        <v>1.2048192771084338</v>
      </c>
      <c r="U603" s="225"/>
      <c r="V603" s="162"/>
    </row>
    <row r="604" spans="1:24" ht="17.25" customHeight="1">
      <c r="A604" s="431" t="s">
        <v>14</v>
      </c>
      <c r="B604" s="431"/>
      <c r="C604" s="431"/>
      <c r="D604" s="431"/>
      <c r="E604" s="367">
        <f>SUM(E603)</f>
        <v>50</v>
      </c>
      <c r="F604" s="176">
        <f>F603</f>
        <v>30</v>
      </c>
      <c r="G604" s="177">
        <f>IF(F604&gt;0,(F604*100/(E604-J604)),0)</f>
        <v>61.224489795918366</v>
      </c>
      <c r="H604" s="176">
        <f>H603</f>
        <v>19</v>
      </c>
      <c r="I604" s="178">
        <f>IF(H604&gt;0,(H604*100/(E604-J604)),0)</f>
        <v>38.775510204081634</v>
      </c>
      <c r="J604" s="179">
        <f>J603</f>
        <v>1</v>
      </c>
      <c r="K604" s="180">
        <f>IF(J604&gt;0,(J604*100/E604),0)</f>
        <v>2</v>
      </c>
      <c r="L604" s="175">
        <f>L603</f>
        <v>83</v>
      </c>
      <c r="M604" s="176">
        <f>M603</f>
        <v>36</v>
      </c>
      <c r="N604" s="177">
        <f>IF(M604&gt;0,(M604*100/(L604-S604)),0)</f>
        <v>43.902439024390247</v>
      </c>
      <c r="O604" s="176">
        <f>O603</f>
        <v>21</v>
      </c>
      <c r="P604" s="176">
        <f>P603</f>
        <v>25</v>
      </c>
      <c r="Q604" s="176">
        <f>Q603</f>
        <v>46</v>
      </c>
      <c r="R604" s="178">
        <f>IF(Q604&gt;0,(Q604*100/(L604-S604)),0)</f>
        <v>56.097560975609753</v>
      </c>
      <c r="S604" s="179">
        <f>S603</f>
        <v>1</v>
      </c>
      <c r="T604" s="181">
        <f>IF(S604&gt;0,(S604*100/L604),0)</f>
        <v>1.2048192771084338</v>
      </c>
      <c r="U604" s="86" t="s">
        <v>106</v>
      </c>
      <c r="V604" s="162"/>
    </row>
    <row r="605" spans="1:24">
      <c r="A605" s="75"/>
      <c r="B605" s="75"/>
      <c r="C605" s="351"/>
      <c r="D605" s="124"/>
      <c r="E605" s="368"/>
      <c r="F605" s="75"/>
      <c r="G605" s="315"/>
      <c r="H605" s="75"/>
      <c r="I605" s="315"/>
      <c r="J605" s="75"/>
      <c r="K605" s="315"/>
      <c r="L605" s="316"/>
      <c r="M605" s="75"/>
      <c r="N605" s="315"/>
      <c r="O605" s="75"/>
      <c r="P605" s="316"/>
      <c r="Q605" s="316"/>
      <c r="R605" s="315"/>
      <c r="S605" s="75"/>
      <c r="T605" s="315"/>
      <c r="U605" s="75"/>
      <c r="V605" s="162"/>
    </row>
    <row r="606" spans="1:24">
      <c r="A606" s="75"/>
      <c r="B606" s="75"/>
      <c r="C606" s="351"/>
      <c r="D606" s="124"/>
      <c r="E606" s="368"/>
      <c r="F606" s="75"/>
      <c r="G606" s="315"/>
      <c r="H606" s="75"/>
      <c r="I606" s="315"/>
      <c r="J606" s="75"/>
      <c r="K606" s="315"/>
      <c r="L606" s="316"/>
      <c r="M606" s="75"/>
      <c r="N606" s="315"/>
      <c r="O606" s="75"/>
      <c r="P606" s="316"/>
      <c r="Q606" s="316"/>
      <c r="R606" s="315"/>
      <c r="S606" s="75"/>
      <c r="T606" s="315"/>
      <c r="U606" s="75"/>
      <c r="V606" s="162"/>
    </row>
    <row r="607" spans="1:24" s="1" customFormat="1" ht="18.75">
      <c r="A607" s="432" t="s">
        <v>113</v>
      </c>
      <c r="B607" s="433"/>
      <c r="C607" s="433"/>
      <c r="D607" s="433"/>
      <c r="E607" s="433"/>
      <c r="F607" s="433"/>
      <c r="G607" s="433"/>
      <c r="H607" s="433"/>
      <c r="I607" s="433"/>
      <c r="J607" s="433"/>
      <c r="K607" s="433"/>
      <c r="L607" s="433"/>
      <c r="M607" s="433"/>
      <c r="N607" s="433"/>
      <c r="O607" s="433"/>
      <c r="P607" s="433"/>
      <c r="Q607" s="433"/>
      <c r="R607" s="433"/>
      <c r="S607" s="433"/>
      <c r="T607" s="433"/>
      <c r="U607" s="200"/>
      <c r="V607" s="164"/>
    </row>
    <row r="608" spans="1:24" s="1" customFormat="1" ht="19.5" thickBot="1">
      <c r="A608" s="434" t="s">
        <v>126</v>
      </c>
      <c r="B608" s="435"/>
      <c r="C608" s="435"/>
      <c r="D608" s="435"/>
      <c r="E608" s="435"/>
      <c r="F608" s="435"/>
      <c r="G608" s="435"/>
      <c r="H608" s="435"/>
      <c r="I608" s="435"/>
      <c r="J608" s="435"/>
      <c r="K608" s="435"/>
      <c r="L608" s="435"/>
      <c r="M608" s="435"/>
      <c r="N608" s="435"/>
      <c r="O608" s="435"/>
      <c r="P608" s="435"/>
      <c r="Q608" s="435"/>
      <c r="R608" s="435"/>
      <c r="S608" s="435"/>
      <c r="T608" s="435"/>
      <c r="U608" s="201"/>
      <c r="V608" s="164"/>
    </row>
    <row r="609" spans="1:24" s="437" customFormat="1" ht="15.75" thickBot="1">
      <c r="A609" s="429"/>
      <c r="B609" s="436"/>
      <c r="C609" s="436"/>
      <c r="D609" s="436"/>
      <c r="E609" s="436"/>
      <c r="F609" s="436"/>
      <c r="G609" s="436"/>
      <c r="H609" s="436"/>
      <c r="I609" s="436"/>
      <c r="J609" s="436"/>
      <c r="K609" s="436"/>
      <c r="L609" s="436"/>
      <c r="M609" s="436"/>
      <c r="N609" s="436"/>
      <c r="O609" s="436"/>
      <c r="P609" s="436"/>
      <c r="Q609" s="436"/>
      <c r="R609" s="436"/>
      <c r="S609" s="436"/>
      <c r="T609" s="436"/>
      <c r="U609" s="436"/>
      <c r="V609" s="436"/>
      <c r="W609" s="436"/>
      <c r="X609" s="436"/>
    </row>
    <row r="610" spans="1:24" ht="15.75" thickBot="1">
      <c r="A610" s="427" t="s">
        <v>0</v>
      </c>
      <c r="B610" s="427"/>
      <c r="C610" s="474" t="s">
        <v>25</v>
      </c>
      <c r="D610" s="475"/>
      <c r="E610" s="445" t="s">
        <v>1</v>
      </c>
      <c r="F610" s="446"/>
      <c r="G610" s="446"/>
      <c r="H610" s="446"/>
      <c r="I610" s="446"/>
      <c r="J610" s="446"/>
      <c r="K610" s="447"/>
      <c r="L610" s="445" t="s">
        <v>2</v>
      </c>
      <c r="M610" s="446"/>
      <c r="N610" s="446"/>
      <c r="O610" s="446"/>
      <c r="P610" s="446"/>
      <c r="Q610" s="446"/>
      <c r="R610" s="446"/>
      <c r="S610" s="446"/>
      <c r="T610" s="448"/>
      <c r="U610" s="94" t="s">
        <v>34</v>
      </c>
      <c r="V610" s="162"/>
    </row>
    <row r="611" spans="1:24" ht="15.75" thickBot="1">
      <c r="A611" s="449" t="s">
        <v>3</v>
      </c>
      <c r="B611" s="449" t="s">
        <v>4</v>
      </c>
      <c r="C611" s="476"/>
      <c r="D611" s="477"/>
      <c r="E611" s="450" t="s">
        <v>5</v>
      </c>
      <c r="F611" s="452" t="s">
        <v>6</v>
      </c>
      <c r="G611" s="452"/>
      <c r="H611" s="453" t="s">
        <v>7</v>
      </c>
      <c r="I611" s="453"/>
      <c r="J611" s="454" t="s">
        <v>8</v>
      </c>
      <c r="K611" s="455"/>
      <c r="L611" s="456" t="s">
        <v>5</v>
      </c>
      <c r="M611" s="458" t="s">
        <v>6</v>
      </c>
      <c r="N611" s="459"/>
      <c r="O611" s="453" t="s">
        <v>7</v>
      </c>
      <c r="P611" s="453"/>
      <c r="Q611" s="453"/>
      <c r="R611" s="453"/>
      <c r="S611" s="460" t="s">
        <v>8</v>
      </c>
      <c r="T611" s="461"/>
      <c r="U611" s="95"/>
      <c r="V611" s="162"/>
    </row>
    <row r="612" spans="1:24">
      <c r="A612" s="449"/>
      <c r="B612" s="449"/>
      <c r="C612" s="476"/>
      <c r="D612" s="477"/>
      <c r="E612" s="450"/>
      <c r="F612" s="462" t="s">
        <v>9</v>
      </c>
      <c r="G612" s="464" t="s">
        <v>10</v>
      </c>
      <c r="H612" s="462" t="s">
        <v>9</v>
      </c>
      <c r="I612" s="466" t="s">
        <v>10</v>
      </c>
      <c r="J612" s="468" t="s">
        <v>5</v>
      </c>
      <c r="K612" s="470" t="s">
        <v>10</v>
      </c>
      <c r="L612" s="456"/>
      <c r="M612" s="462" t="s">
        <v>9</v>
      </c>
      <c r="N612" s="464" t="s">
        <v>10</v>
      </c>
      <c r="O612" s="427" t="s">
        <v>9</v>
      </c>
      <c r="P612" s="427"/>
      <c r="Q612" s="427"/>
      <c r="R612" s="466" t="s">
        <v>10</v>
      </c>
      <c r="S612" s="468" t="s">
        <v>5</v>
      </c>
      <c r="T612" s="472" t="s">
        <v>10</v>
      </c>
      <c r="U612" s="84"/>
      <c r="V612" s="162"/>
    </row>
    <row r="613" spans="1:24" ht="15.75" thickBot="1">
      <c r="A613" s="449"/>
      <c r="B613" s="449"/>
      <c r="C613" s="478"/>
      <c r="D613" s="479"/>
      <c r="E613" s="451"/>
      <c r="F613" s="463"/>
      <c r="G613" s="465"/>
      <c r="H613" s="463"/>
      <c r="I613" s="467"/>
      <c r="J613" s="469"/>
      <c r="K613" s="471"/>
      <c r="L613" s="457"/>
      <c r="M613" s="463"/>
      <c r="N613" s="465"/>
      <c r="O613" s="4" t="s">
        <v>11</v>
      </c>
      <c r="P613" s="5" t="s">
        <v>12</v>
      </c>
      <c r="Q613" s="5" t="s">
        <v>13</v>
      </c>
      <c r="R613" s="467"/>
      <c r="S613" s="469"/>
      <c r="T613" s="473"/>
      <c r="U613" s="84"/>
      <c r="V613" s="162"/>
    </row>
    <row r="614" spans="1:24" ht="15.75" thickBot="1">
      <c r="A614" s="427"/>
      <c r="B614" s="427"/>
      <c r="C614" s="427"/>
      <c r="D614" s="427"/>
      <c r="E614" s="428"/>
      <c r="F614" s="428"/>
      <c r="G614" s="428"/>
      <c r="H614" s="428"/>
      <c r="I614" s="428"/>
      <c r="J614" s="428"/>
      <c r="K614" s="428"/>
      <c r="L614" s="428"/>
      <c r="M614" s="428"/>
      <c r="N614" s="428"/>
      <c r="O614" s="428"/>
      <c r="P614" s="428"/>
      <c r="Q614" s="428"/>
      <c r="R614" s="428"/>
      <c r="S614" s="428"/>
      <c r="T614" s="429"/>
      <c r="U614" s="153"/>
      <c r="V614" s="162"/>
    </row>
    <row r="615" spans="1:24" s="12" customFormat="1" ht="14.25" customHeight="1" thickBot="1">
      <c r="A615" s="18"/>
      <c r="B615" s="18"/>
      <c r="C615" s="349"/>
      <c r="D615" s="377" t="s">
        <v>18</v>
      </c>
      <c r="E615" s="365">
        <v>0</v>
      </c>
      <c r="F615" s="14">
        <v>0</v>
      </c>
      <c r="G615" s="36">
        <f t="shared" ref="G615:G617" si="310">IF(F615&gt;0,(F615*100/(E615-J615)),0)</f>
        <v>0</v>
      </c>
      <c r="H615" s="14">
        <v>0</v>
      </c>
      <c r="I615" s="37">
        <f t="shared" ref="I615:I617" si="311">IF(H615&gt;0,(H615*100/(E615-J615)),0)</f>
        <v>0</v>
      </c>
      <c r="J615" s="53">
        <v>0</v>
      </c>
      <c r="K615" s="38">
        <f t="shared" ref="K615:K617" si="312">IF(J615&gt;0,(J615*100/(E615)),0)</f>
        <v>0</v>
      </c>
      <c r="L615" s="13">
        <v>5</v>
      </c>
      <c r="M615" s="14">
        <v>4</v>
      </c>
      <c r="N615" s="36">
        <f t="shared" ref="N615:N617" si="313">IF(M615&gt;0,(M615*100/(L615-S615)),0)</f>
        <v>80</v>
      </c>
      <c r="O615" s="14">
        <v>1</v>
      </c>
      <c r="P615" s="14">
        <v>0</v>
      </c>
      <c r="Q615" s="14">
        <v>1</v>
      </c>
      <c r="R615" s="37">
        <f t="shared" ref="R615:R617" si="314">IF(Q615&gt;0,(Q615*100/(L615-S615)),0)</f>
        <v>20</v>
      </c>
      <c r="S615" s="56">
        <v>0</v>
      </c>
      <c r="T615" s="71">
        <f t="shared" ref="T615:T617" si="315">IF(S615&gt;0,(S615*100/(L615)),0)</f>
        <v>0</v>
      </c>
      <c r="U615" s="205"/>
      <c r="V615" s="165"/>
    </row>
    <row r="616" spans="1:24" s="12" customFormat="1" ht="14.25" customHeight="1" thickBot="1">
      <c r="A616" s="18"/>
      <c r="B616" s="18"/>
      <c r="C616" s="349"/>
      <c r="D616" s="377" t="s">
        <v>19</v>
      </c>
      <c r="E616" s="365">
        <v>0</v>
      </c>
      <c r="F616" s="14">
        <v>0</v>
      </c>
      <c r="G616" s="36">
        <f t="shared" si="310"/>
        <v>0</v>
      </c>
      <c r="H616" s="14">
        <v>0</v>
      </c>
      <c r="I616" s="37">
        <f t="shared" si="311"/>
        <v>0</v>
      </c>
      <c r="J616" s="53">
        <v>0</v>
      </c>
      <c r="K616" s="38">
        <f t="shared" si="312"/>
        <v>0</v>
      </c>
      <c r="L616" s="13">
        <v>68</v>
      </c>
      <c r="M616" s="14">
        <v>33</v>
      </c>
      <c r="N616" s="36">
        <f t="shared" si="313"/>
        <v>49.253731343283583</v>
      </c>
      <c r="O616" s="14">
        <v>33</v>
      </c>
      <c r="P616" s="14">
        <v>1</v>
      </c>
      <c r="Q616" s="14">
        <v>34</v>
      </c>
      <c r="R616" s="37">
        <f t="shared" si="314"/>
        <v>50.746268656716417</v>
      </c>
      <c r="S616" s="56">
        <v>1</v>
      </c>
      <c r="T616" s="71">
        <f t="shared" si="315"/>
        <v>1.4705882352941178</v>
      </c>
      <c r="U616" s="205"/>
      <c r="V616" s="165"/>
    </row>
    <row r="617" spans="1:24" ht="15.75" thickBot="1">
      <c r="A617" s="18"/>
      <c r="B617" s="18"/>
      <c r="C617" s="349"/>
      <c r="D617" s="377" t="s">
        <v>15</v>
      </c>
      <c r="E617" s="365">
        <v>1</v>
      </c>
      <c r="F617" s="14">
        <v>1</v>
      </c>
      <c r="G617" s="36">
        <f t="shared" si="310"/>
        <v>100</v>
      </c>
      <c r="H617" s="14">
        <v>0</v>
      </c>
      <c r="I617" s="37">
        <f t="shared" si="311"/>
        <v>0</v>
      </c>
      <c r="J617" s="53">
        <v>0</v>
      </c>
      <c r="K617" s="38">
        <f t="shared" si="312"/>
        <v>0</v>
      </c>
      <c r="L617" s="13">
        <v>3</v>
      </c>
      <c r="M617" s="14">
        <v>2</v>
      </c>
      <c r="N617" s="36">
        <f t="shared" si="313"/>
        <v>66.666666666666671</v>
      </c>
      <c r="O617" s="14">
        <v>0</v>
      </c>
      <c r="P617" s="14">
        <v>1</v>
      </c>
      <c r="Q617" s="14">
        <v>1</v>
      </c>
      <c r="R617" s="37">
        <f t="shared" si="314"/>
        <v>33.333333333333336</v>
      </c>
      <c r="S617" s="56">
        <v>0</v>
      </c>
      <c r="T617" s="71">
        <f t="shared" si="315"/>
        <v>0</v>
      </c>
      <c r="U617" s="205"/>
      <c r="V617" s="163"/>
      <c r="W617" s="19"/>
      <c r="X617" s="19"/>
    </row>
    <row r="618" spans="1:24" s="44" customFormat="1" ht="15.75" thickBot="1">
      <c r="A618" s="430" t="s">
        <v>13</v>
      </c>
      <c r="B618" s="430"/>
      <c r="C618" s="430"/>
      <c r="D618" s="430"/>
      <c r="E618" s="366">
        <f t="shared" ref="E618:T618" si="316">SUM(E615:E617)</f>
        <v>1</v>
      </c>
      <c r="F618" s="40">
        <f t="shared" si="316"/>
        <v>1</v>
      </c>
      <c r="G618" s="41">
        <f t="shared" si="316"/>
        <v>100</v>
      </c>
      <c r="H618" s="40">
        <f t="shared" si="316"/>
        <v>0</v>
      </c>
      <c r="I618" s="41">
        <f t="shared" si="316"/>
        <v>0</v>
      </c>
      <c r="J618" s="40">
        <f t="shared" si="316"/>
        <v>0</v>
      </c>
      <c r="K618" s="42">
        <f t="shared" si="316"/>
        <v>0</v>
      </c>
      <c r="L618" s="39">
        <f t="shared" si="316"/>
        <v>76</v>
      </c>
      <c r="M618" s="40">
        <f t="shared" si="316"/>
        <v>39</v>
      </c>
      <c r="N618" s="41">
        <f t="shared" si="316"/>
        <v>195.92039800995025</v>
      </c>
      <c r="O618" s="40">
        <f t="shared" si="316"/>
        <v>34</v>
      </c>
      <c r="P618" s="40">
        <f t="shared" si="316"/>
        <v>2</v>
      </c>
      <c r="Q618" s="40">
        <f t="shared" si="316"/>
        <v>36</v>
      </c>
      <c r="R618" s="41">
        <f t="shared" si="316"/>
        <v>104.07960199004975</v>
      </c>
      <c r="S618" s="40">
        <f t="shared" si="316"/>
        <v>1</v>
      </c>
      <c r="T618" s="72">
        <f t="shared" si="316"/>
        <v>1.4705882352941178</v>
      </c>
      <c r="U618" s="244"/>
      <c r="V618" s="160"/>
      <c r="W618" s="43"/>
      <c r="X618" s="43"/>
    </row>
    <row r="619" spans="1:24" s="50" customFormat="1">
      <c r="A619" s="431" t="s">
        <v>14</v>
      </c>
      <c r="B619" s="431"/>
      <c r="C619" s="431"/>
      <c r="D619" s="431"/>
      <c r="E619" s="367">
        <f>SUM(E618)</f>
        <v>1</v>
      </c>
      <c r="F619" s="176">
        <f>F618</f>
        <v>1</v>
      </c>
      <c r="G619" s="177">
        <f>IF(F619&gt;0,(F619*100/(E619-J619)),0)</f>
        <v>100</v>
      </c>
      <c r="H619" s="176">
        <f>H618</f>
        <v>0</v>
      </c>
      <c r="I619" s="178">
        <f>IF(H619&gt;0,(H619*100/(E619-J619)),0)</f>
        <v>0</v>
      </c>
      <c r="J619" s="179">
        <f>J618</f>
        <v>0</v>
      </c>
      <c r="K619" s="180">
        <f>IF(J619&gt;0,(J619*100/E619),0)</f>
        <v>0</v>
      </c>
      <c r="L619" s="175">
        <f>L618</f>
        <v>76</v>
      </c>
      <c r="M619" s="176">
        <f>M618</f>
        <v>39</v>
      </c>
      <c r="N619" s="177">
        <f>IF(M619&gt;0,(M619*100/(L619-S619)),0)</f>
        <v>52</v>
      </c>
      <c r="O619" s="176">
        <f>O618</f>
        <v>34</v>
      </c>
      <c r="P619" s="176">
        <f>P618</f>
        <v>2</v>
      </c>
      <c r="Q619" s="176">
        <f>Q618</f>
        <v>36</v>
      </c>
      <c r="R619" s="178">
        <f>IF(Q619&gt;0,(Q619*100/(L619-S619)),0)</f>
        <v>48</v>
      </c>
      <c r="S619" s="179">
        <f>S618</f>
        <v>1</v>
      </c>
      <c r="T619" s="181">
        <f>IF(S619&gt;0,(S619*100/L619),0)</f>
        <v>1.3157894736842106</v>
      </c>
      <c r="U619" s="266" t="s">
        <v>106</v>
      </c>
      <c r="V619" s="161"/>
    </row>
    <row r="620" spans="1:24">
      <c r="A620" s="75"/>
      <c r="B620" s="75"/>
      <c r="C620" s="351"/>
      <c r="D620" s="124"/>
      <c r="E620" s="368"/>
      <c r="F620" s="75"/>
      <c r="G620" s="315"/>
      <c r="H620" s="75"/>
      <c r="I620" s="315"/>
      <c r="J620" s="75"/>
      <c r="K620" s="315"/>
      <c r="L620" s="316"/>
      <c r="M620" s="75"/>
      <c r="N620" s="315"/>
      <c r="O620" s="75"/>
      <c r="P620" s="316"/>
      <c r="Q620" s="316"/>
      <c r="R620" s="315"/>
      <c r="S620" s="75"/>
      <c r="T620" s="315"/>
      <c r="U620" s="75"/>
      <c r="V620" s="162"/>
    </row>
    <row r="621" spans="1:24">
      <c r="A621" s="75"/>
      <c r="B621" s="75"/>
      <c r="C621" s="351"/>
      <c r="D621" s="124"/>
      <c r="E621" s="368"/>
      <c r="F621" s="75"/>
      <c r="G621" s="315"/>
      <c r="H621" s="75"/>
      <c r="I621" s="315"/>
      <c r="J621" s="75"/>
      <c r="K621" s="315"/>
      <c r="L621" s="316"/>
      <c r="M621" s="75"/>
      <c r="N621" s="315"/>
      <c r="O621" s="75"/>
      <c r="P621" s="316"/>
      <c r="Q621" s="316"/>
      <c r="R621" s="315"/>
      <c r="S621" s="75"/>
      <c r="T621" s="315"/>
      <c r="U621" s="75"/>
      <c r="V621" s="162"/>
    </row>
    <row r="622" spans="1:24" s="1" customFormat="1" ht="18.75">
      <c r="A622" s="432" t="s">
        <v>115</v>
      </c>
      <c r="B622" s="433"/>
      <c r="C622" s="433"/>
      <c r="D622" s="433"/>
      <c r="E622" s="433"/>
      <c r="F622" s="433"/>
      <c r="G622" s="433"/>
      <c r="H622" s="433"/>
      <c r="I622" s="433"/>
      <c r="J622" s="433"/>
      <c r="K622" s="433"/>
      <c r="L622" s="433"/>
      <c r="M622" s="433"/>
      <c r="N622" s="433"/>
      <c r="O622" s="433"/>
      <c r="P622" s="433"/>
      <c r="Q622" s="433"/>
      <c r="R622" s="433"/>
      <c r="S622" s="433"/>
      <c r="T622" s="433"/>
      <c r="U622" s="200"/>
      <c r="V622" s="164"/>
    </row>
    <row r="623" spans="1:24" s="1" customFormat="1" ht="19.5" thickBot="1">
      <c r="A623" s="434" t="s">
        <v>114</v>
      </c>
      <c r="B623" s="435"/>
      <c r="C623" s="435"/>
      <c r="D623" s="435"/>
      <c r="E623" s="435"/>
      <c r="F623" s="435"/>
      <c r="G623" s="435"/>
      <c r="H623" s="435"/>
      <c r="I623" s="435"/>
      <c r="J623" s="435"/>
      <c r="K623" s="435"/>
      <c r="L623" s="435"/>
      <c r="M623" s="435"/>
      <c r="N623" s="435"/>
      <c r="O623" s="435"/>
      <c r="P623" s="435"/>
      <c r="Q623" s="435"/>
      <c r="R623" s="435"/>
      <c r="S623" s="435"/>
      <c r="T623" s="435"/>
      <c r="U623" s="201"/>
      <c r="V623" s="164"/>
    </row>
    <row r="624" spans="1:24" s="437" customFormat="1" ht="15.75" thickBot="1">
      <c r="A624" s="429"/>
      <c r="B624" s="436"/>
      <c r="C624" s="436"/>
      <c r="D624" s="436"/>
      <c r="E624" s="436"/>
      <c r="F624" s="436"/>
      <c r="G624" s="436"/>
      <c r="H624" s="436"/>
      <c r="I624" s="436"/>
      <c r="J624" s="436"/>
      <c r="K624" s="436"/>
      <c r="L624" s="436"/>
      <c r="M624" s="436"/>
      <c r="N624" s="436"/>
      <c r="O624" s="436"/>
      <c r="P624" s="436"/>
      <c r="Q624" s="436"/>
      <c r="R624" s="436"/>
      <c r="S624" s="436"/>
      <c r="T624" s="436"/>
      <c r="U624" s="436"/>
      <c r="V624" s="436"/>
      <c r="W624" s="436"/>
      <c r="X624" s="436"/>
    </row>
    <row r="625" spans="1:25" ht="15.75" thickBot="1">
      <c r="A625" s="438" t="s">
        <v>0</v>
      </c>
      <c r="B625" s="427"/>
      <c r="C625" s="439" t="s">
        <v>25</v>
      </c>
      <c r="D625" s="440"/>
      <c r="E625" s="445" t="s">
        <v>1</v>
      </c>
      <c r="F625" s="446"/>
      <c r="G625" s="446"/>
      <c r="H625" s="446"/>
      <c r="I625" s="446"/>
      <c r="J625" s="446"/>
      <c r="K625" s="447"/>
      <c r="L625" s="445" t="s">
        <v>2</v>
      </c>
      <c r="M625" s="446"/>
      <c r="N625" s="446"/>
      <c r="O625" s="446"/>
      <c r="P625" s="446"/>
      <c r="Q625" s="446"/>
      <c r="R625" s="446"/>
      <c r="S625" s="446"/>
      <c r="T625" s="448"/>
      <c r="U625" s="94" t="s">
        <v>34</v>
      </c>
      <c r="V625" s="163"/>
      <c r="W625" s="91"/>
    </row>
    <row r="626" spans="1:25" ht="15.75" thickBot="1">
      <c r="A626" s="449" t="s">
        <v>3</v>
      </c>
      <c r="B626" s="449" t="s">
        <v>4</v>
      </c>
      <c r="C626" s="441"/>
      <c r="D626" s="442"/>
      <c r="E626" s="450" t="s">
        <v>5</v>
      </c>
      <c r="F626" s="452" t="s">
        <v>6</v>
      </c>
      <c r="G626" s="452"/>
      <c r="H626" s="453" t="s">
        <v>7</v>
      </c>
      <c r="I626" s="453"/>
      <c r="J626" s="454" t="s">
        <v>8</v>
      </c>
      <c r="K626" s="455"/>
      <c r="L626" s="456" t="s">
        <v>5</v>
      </c>
      <c r="M626" s="458" t="s">
        <v>6</v>
      </c>
      <c r="N626" s="459"/>
      <c r="O626" s="453" t="s">
        <v>7</v>
      </c>
      <c r="P626" s="453"/>
      <c r="Q626" s="453"/>
      <c r="R626" s="453"/>
      <c r="S626" s="460" t="s">
        <v>8</v>
      </c>
      <c r="T626" s="461"/>
      <c r="U626" s="95"/>
      <c r="V626" s="163"/>
      <c r="W626" s="91"/>
    </row>
    <row r="627" spans="1:25">
      <c r="A627" s="449"/>
      <c r="B627" s="449"/>
      <c r="C627" s="441"/>
      <c r="D627" s="442"/>
      <c r="E627" s="450"/>
      <c r="F627" s="462" t="s">
        <v>9</v>
      </c>
      <c r="G627" s="464" t="s">
        <v>10</v>
      </c>
      <c r="H627" s="462" t="s">
        <v>9</v>
      </c>
      <c r="I627" s="466" t="s">
        <v>10</v>
      </c>
      <c r="J627" s="468" t="s">
        <v>5</v>
      </c>
      <c r="K627" s="470" t="s">
        <v>10</v>
      </c>
      <c r="L627" s="456"/>
      <c r="M627" s="462" t="s">
        <v>9</v>
      </c>
      <c r="N627" s="464" t="s">
        <v>10</v>
      </c>
      <c r="O627" s="427" t="s">
        <v>9</v>
      </c>
      <c r="P627" s="427"/>
      <c r="Q627" s="427"/>
      <c r="R627" s="466" t="s">
        <v>10</v>
      </c>
      <c r="S627" s="468" t="s">
        <v>5</v>
      </c>
      <c r="T627" s="472" t="s">
        <v>10</v>
      </c>
      <c r="U627" s="84"/>
      <c r="V627" s="163"/>
      <c r="W627" s="91"/>
    </row>
    <row r="628" spans="1:25" ht="15.75" thickBot="1">
      <c r="A628" s="449"/>
      <c r="B628" s="449"/>
      <c r="C628" s="443"/>
      <c r="D628" s="444"/>
      <c r="E628" s="451"/>
      <c r="F628" s="463"/>
      <c r="G628" s="465"/>
      <c r="H628" s="463"/>
      <c r="I628" s="467"/>
      <c r="J628" s="469"/>
      <c r="K628" s="471"/>
      <c r="L628" s="457"/>
      <c r="M628" s="463"/>
      <c r="N628" s="465"/>
      <c r="O628" s="4" t="s">
        <v>11</v>
      </c>
      <c r="P628" s="5" t="s">
        <v>12</v>
      </c>
      <c r="Q628" s="5" t="s">
        <v>13</v>
      </c>
      <c r="R628" s="467"/>
      <c r="S628" s="469"/>
      <c r="T628" s="473"/>
      <c r="U628" s="90"/>
      <c r="V628" s="163"/>
      <c r="W628" s="91"/>
    </row>
    <row r="629" spans="1:25" ht="18" customHeight="1" thickBot="1">
      <c r="A629" s="427"/>
      <c r="B629" s="427"/>
      <c r="C629" s="427"/>
      <c r="D629" s="427"/>
      <c r="E629" s="428"/>
      <c r="F629" s="428"/>
      <c r="G629" s="428"/>
      <c r="H629" s="428"/>
      <c r="I629" s="428"/>
      <c r="J629" s="428"/>
      <c r="K629" s="428"/>
      <c r="L629" s="428"/>
      <c r="M629" s="428"/>
      <c r="N629" s="428"/>
      <c r="O629" s="428"/>
      <c r="P629" s="428"/>
      <c r="Q629" s="428"/>
      <c r="R629" s="428"/>
      <c r="S629" s="428"/>
      <c r="T629" s="429"/>
      <c r="U629" s="153"/>
      <c r="V629" s="163"/>
      <c r="W629" s="91"/>
    </row>
    <row r="630" spans="1:25" ht="17.25" customHeight="1" thickBot="1">
      <c r="A630" s="57">
        <v>42917</v>
      </c>
      <c r="B630" s="57">
        <v>43100</v>
      </c>
      <c r="C630" s="348"/>
      <c r="D630" s="385" t="s">
        <v>15</v>
      </c>
      <c r="E630" s="361">
        <v>23</v>
      </c>
      <c r="F630" s="8">
        <v>13</v>
      </c>
      <c r="G630" s="33">
        <f>IF(F630&gt;0,(F630*100/(E630-J630)),0)</f>
        <v>56.521739130434781</v>
      </c>
      <c r="H630" s="8">
        <v>10</v>
      </c>
      <c r="I630" s="34">
        <f>IF(H630&gt;0,(H630*100/(E630-J630)),0)</f>
        <v>43.478260869565219</v>
      </c>
      <c r="J630" s="52">
        <v>0</v>
      </c>
      <c r="K630" s="35">
        <f>IF(J630&gt;0,(J630*100/(E630)),0)</f>
        <v>0</v>
      </c>
      <c r="L630" s="7">
        <v>47</v>
      </c>
      <c r="M630" s="8">
        <v>8</v>
      </c>
      <c r="N630" s="33">
        <f>IF(M630&gt;0,(M630*100/(L630-S630)),0)</f>
        <v>19.512195121951219</v>
      </c>
      <c r="O630" s="8">
        <v>14</v>
      </c>
      <c r="P630" s="8">
        <v>19</v>
      </c>
      <c r="Q630" s="8">
        <v>33</v>
      </c>
      <c r="R630" s="34">
        <f>IF(Q630&gt;0,(Q630*100/(L630-S630)),0)</f>
        <v>80.487804878048777</v>
      </c>
      <c r="S630" s="58">
        <v>6</v>
      </c>
      <c r="T630" s="87">
        <f>IF(S630&gt;0,(S630*100/(L630)),0)</f>
        <v>12.76595744680851</v>
      </c>
      <c r="U630" s="205"/>
      <c r="V630" s="163"/>
      <c r="W630" s="91"/>
      <c r="X630" s="117"/>
      <c r="Y630" s="117"/>
    </row>
    <row r="631" spans="1:25" ht="15" customHeight="1" thickBot="1">
      <c r="A631" s="430" t="s">
        <v>13</v>
      </c>
      <c r="B631" s="430"/>
      <c r="C631" s="430"/>
      <c r="D631" s="430"/>
      <c r="E631" s="366">
        <f t="shared" ref="E631" si="317">SUM(E630:E630)</f>
        <v>23</v>
      </c>
      <c r="F631" s="40">
        <f t="shared" ref="F631" si="318">SUM(F630:F630)</f>
        <v>13</v>
      </c>
      <c r="G631" s="41">
        <f t="shared" ref="G631" si="319">SUM(G630:G630)</f>
        <v>56.521739130434781</v>
      </c>
      <c r="H631" s="40">
        <f t="shared" ref="H631" si="320">SUM(H630:H630)</f>
        <v>10</v>
      </c>
      <c r="I631" s="41">
        <f t="shared" ref="I631" si="321">SUM(I630:I630)</f>
        <v>43.478260869565219</v>
      </c>
      <c r="J631" s="40">
        <f t="shared" ref="J631" si="322">SUM(J630:J630)</f>
        <v>0</v>
      </c>
      <c r="K631" s="42">
        <f t="shared" ref="K631" si="323">SUM(K630:K630)</f>
        <v>0</v>
      </c>
      <c r="L631" s="39">
        <f t="shared" ref="L631" si="324">SUM(L630:L630)</f>
        <v>47</v>
      </c>
      <c r="M631" s="40">
        <f t="shared" ref="M631" si="325">SUM(M630:M630)</f>
        <v>8</v>
      </c>
      <c r="N631" s="41">
        <f t="shared" ref="N631" si="326">SUM(N630:N630)</f>
        <v>19.512195121951219</v>
      </c>
      <c r="O631" s="40">
        <f t="shared" ref="O631" si="327">SUM(O630:O630)</f>
        <v>14</v>
      </c>
      <c r="P631" s="40">
        <f t="shared" ref="P631" si="328">SUM(P630:P630)</f>
        <v>19</v>
      </c>
      <c r="Q631" s="40">
        <f t="shared" ref="Q631" si="329">SUM(Q630:Q630)</f>
        <v>33</v>
      </c>
      <c r="R631" s="41">
        <f t="shared" ref="R631" si="330">SUM(R630:R630)</f>
        <v>80.487804878048777</v>
      </c>
      <c r="S631" s="40">
        <f t="shared" ref="S631" si="331">SUM(S630:S630)</f>
        <v>6</v>
      </c>
      <c r="T631" s="72">
        <f t="shared" ref="T631" si="332">SUM(T630:T630)</f>
        <v>12.76595744680851</v>
      </c>
      <c r="U631" s="225"/>
      <c r="V631" s="163"/>
      <c r="W631" s="91"/>
      <c r="X631" s="117"/>
      <c r="Y631" s="117"/>
    </row>
    <row r="632" spans="1:25" ht="17.25" customHeight="1">
      <c r="A632" s="431" t="s">
        <v>14</v>
      </c>
      <c r="B632" s="431"/>
      <c r="C632" s="431"/>
      <c r="D632" s="431"/>
      <c r="E632" s="367">
        <f>SUM(E631)</f>
        <v>23</v>
      </c>
      <c r="F632" s="176">
        <f>F631</f>
        <v>13</v>
      </c>
      <c r="G632" s="177">
        <f>IF(F632&gt;0,(F632*100/(E632-J632)),0)</f>
        <v>56.521739130434781</v>
      </c>
      <c r="H632" s="176">
        <f>H631</f>
        <v>10</v>
      </c>
      <c r="I632" s="178">
        <f>IF(H632&gt;0,(H632*100/(E632-J632)),0)</f>
        <v>43.478260869565219</v>
      </c>
      <c r="J632" s="179">
        <f>J631</f>
        <v>0</v>
      </c>
      <c r="K632" s="180">
        <f>IF(J632&gt;0,(J632*100/E632),0)</f>
        <v>0</v>
      </c>
      <c r="L632" s="175">
        <f>L631</f>
        <v>47</v>
      </c>
      <c r="M632" s="176">
        <f>M631</f>
        <v>8</v>
      </c>
      <c r="N632" s="177">
        <f>IF(M632&gt;0,(M632*100/(L632-S632)),0)</f>
        <v>19.512195121951219</v>
      </c>
      <c r="O632" s="176">
        <f>O631</f>
        <v>14</v>
      </c>
      <c r="P632" s="176">
        <f>P631</f>
        <v>19</v>
      </c>
      <c r="Q632" s="176">
        <f>Q631</f>
        <v>33</v>
      </c>
      <c r="R632" s="178">
        <f>IF(Q632&gt;0,(Q632*100/(L632-S632)),0)</f>
        <v>80.487804878048777</v>
      </c>
      <c r="S632" s="179">
        <f>S631</f>
        <v>6</v>
      </c>
      <c r="T632" s="181">
        <f>IF(S632&gt;0,(S632*100/L632),0)</f>
        <v>12.76595744680851</v>
      </c>
      <c r="U632" s="241" t="s">
        <v>106</v>
      </c>
      <c r="V632" s="163"/>
      <c r="W632" s="91"/>
      <c r="X632" s="117"/>
      <c r="Y632" s="117"/>
    </row>
    <row r="633" spans="1:25">
      <c r="A633" s="75"/>
      <c r="B633" s="75"/>
      <c r="C633" s="351"/>
      <c r="D633" s="124"/>
      <c r="E633" s="368"/>
      <c r="F633" s="75"/>
      <c r="G633" s="315"/>
      <c r="H633" s="75"/>
      <c r="I633" s="315"/>
      <c r="J633" s="75"/>
      <c r="K633" s="315"/>
      <c r="L633" s="316"/>
      <c r="M633" s="75"/>
      <c r="N633" s="315"/>
      <c r="O633" s="75"/>
      <c r="P633" s="316"/>
      <c r="Q633" s="316"/>
      <c r="R633" s="315"/>
      <c r="S633" s="75"/>
      <c r="T633" s="315"/>
      <c r="U633" s="75"/>
      <c r="V633" s="163"/>
      <c r="W633" s="91"/>
      <c r="X633" s="117"/>
      <c r="Y633" s="117"/>
    </row>
    <row r="634" spans="1:25">
      <c r="A634" s="75"/>
      <c r="B634" s="75"/>
      <c r="C634" s="351"/>
      <c r="D634" s="124"/>
      <c r="E634" s="368"/>
      <c r="F634" s="75"/>
      <c r="G634" s="315"/>
      <c r="H634" s="75"/>
      <c r="I634" s="315"/>
      <c r="J634" s="75"/>
      <c r="K634" s="315"/>
      <c r="L634" s="316"/>
      <c r="M634" s="75"/>
      <c r="N634" s="315"/>
      <c r="O634" s="75"/>
      <c r="P634" s="316"/>
      <c r="Q634" s="316"/>
      <c r="R634" s="315"/>
      <c r="S634" s="75"/>
      <c r="T634" s="315"/>
      <c r="U634" s="75"/>
      <c r="V634" s="163"/>
      <c r="W634" s="91"/>
      <c r="X634" s="117"/>
      <c r="Y634" s="117"/>
    </row>
    <row r="635" spans="1:25" s="1" customFormat="1" ht="18.75">
      <c r="A635" s="432" t="s">
        <v>116</v>
      </c>
      <c r="B635" s="433"/>
      <c r="C635" s="433"/>
      <c r="D635" s="433"/>
      <c r="E635" s="433"/>
      <c r="F635" s="433"/>
      <c r="G635" s="433"/>
      <c r="H635" s="433"/>
      <c r="I635" s="433"/>
      <c r="J635" s="433"/>
      <c r="K635" s="433"/>
      <c r="L635" s="433"/>
      <c r="M635" s="433"/>
      <c r="N635" s="433"/>
      <c r="O635" s="433"/>
      <c r="P635" s="433"/>
      <c r="Q635" s="433"/>
      <c r="R635" s="433"/>
      <c r="S635" s="433"/>
      <c r="T635" s="433"/>
      <c r="U635" s="200"/>
      <c r="V635" s="74"/>
      <c r="W635" s="73"/>
      <c r="X635" s="171"/>
      <c r="Y635" s="171"/>
    </row>
    <row r="636" spans="1:25" s="1" customFormat="1" ht="19.5" thickBot="1">
      <c r="A636" s="434" t="s">
        <v>117</v>
      </c>
      <c r="B636" s="435"/>
      <c r="C636" s="435"/>
      <c r="D636" s="435"/>
      <c r="E636" s="435"/>
      <c r="F636" s="435"/>
      <c r="G636" s="435"/>
      <c r="H636" s="435"/>
      <c r="I636" s="435"/>
      <c r="J636" s="435"/>
      <c r="K636" s="435"/>
      <c r="L636" s="435"/>
      <c r="M636" s="435"/>
      <c r="N636" s="435"/>
      <c r="O636" s="435"/>
      <c r="P636" s="435"/>
      <c r="Q636" s="435"/>
      <c r="R636" s="435"/>
      <c r="S636" s="435"/>
      <c r="T636" s="435"/>
      <c r="U636" s="201"/>
      <c r="V636" s="74"/>
      <c r="W636" s="73"/>
      <c r="X636" s="171"/>
      <c r="Y636" s="171"/>
    </row>
    <row r="637" spans="1:25" s="437" customFormat="1" ht="15.75" thickBot="1">
      <c r="A637" s="429"/>
      <c r="B637" s="436"/>
      <c r="C637" s="436"/>
      <c r="D637" s="436"/>
      <c r="E637" s="436"/>
      <c r="F637" s="436"/>
      <c r="G637" s="436"/>
      <c r="H637" s="436"/>
      <c r="I637" s="436"/>
      <c r="J637" s="436"/>
      <c r="K637" s="436"/>
      <c r="L637" s="436"/>
      <c r="M637" s="436"/>
      <c r="N637" s="436"/>
      <c r="O637" s="436"/>
      <c r="P637" s="436"/>
      <c r="Q637" s="436"/>
      <c r="R637" s="436"/>
      <c r="S637" s="436"/>
      <c r="T637" s="436"/>
      <c r="U637" s="436"/>
      <c r="V637" s="436"/>
      <c r="W637" s="436"/>
      <c r="X637" s="436"/>
    </row>
    <row r="638" spans="1:25" ht="15.75" thickBot="1">
      <c r="A638" s="438" t="s">
        <v>0</v>
      </c>
      <c r="B638" s="427"/>
      <c r="C638" s="439" t="s">
        <v>25</v>
      </c>
      <c r="D638" s="440"/>
      <c r="E638" s="445" t="s">
        <v>1</v>
      </c>
      <c r="F638" s="446"/>
      <c r="G638" s="446"/>
      <c r="H638" s="446"/>
      <c r="I638" s="446"/>
      <c r="J638" s="446"/>
      <c r="K638" s="447"/>
      <c r="L638" s="445" t="s">
        <v>2</v>
      </c>
      <c r="M638" s="446"/>
      <c r="N638" s="446"/>
      <c r="O638" s="446"/>
      <c r="P638" s="446"/>
      <c r="Q638" s="446"/>
      <c r="R638" s="446"/>
      <c r="S638" s="446"/>
      <c r="T638" s="448"/>
      <c r="U638" s="94" t="s">
        <v>34</v>
      </c>
      <c r="V638" s="163"/>
      <c r="W638" s="91"/>
      <c r="X638" s="91"/>
      <c r="Y638" s="117"/>
    </row>
    <row r="639" spans="1:25" ht="15.75" thickBot="1">
      <c r="A639" s="449" t="s">
        <v>3</v>
      </c>
      <c r="B639" s="449" t="s">
        <v>4</v>
      </c>
      <c r="C639" s="441"/>
      <c r="D639" s="442"/>
      <c r="E639" s="450" t="s">
        <v>5</v>
      </c>
      <c r="F639" s="452" t="s">
        <v>6</v>
      </c>
      <c r="G639" s="452"/>
      <c r="H639" s="453" t="s">
        <v>7</v>
      </c>
      <c r="I639" s="453"/>
      <c r="J639" s="454" t="s">
        <v>8</v>
      </c>
      <c r="K639" s="455"/>
      <c r="L639" s="456" t="s">
        <v>5</v>
      </c>
      <c r="M639" s="458" t="s">
        <v>6</v>
      </c>
      <c r="N639" s="459"/>
      <c r="O639" s="453" t="s">
        <v>7</v>
      </c>
      <c r="P639" s="453"/>
      <c r="Q639" s="453"/>
      <c r="R639" s="453"/>
      <c r="S639" s="460" t="s">
        <v>8</v>
      </c>
      <c r="T639" s="461"/>
      <c r="U639" s="95"/>
      <c r="V639" s="163"/>
      <c r="W639" s="91"/>
      <c r="X639" s="91"/>
      <c r="Y639" s="117"/>
    </row>
    <row r="640" spans="1:25">
      <c r="A640" s="449"/>
      <c r="B640" s="449"/>
      <c r="C640" s="441"/>
      <c r="D640" s="442"/>
      <c r="E640" s="450"/>
      <c r="F640" s="462" t="s">
        <v>9</v>
      </c>
      <c r="G640" s="464" t="s">
        <v>10</v>
      </c>
      <c r="H640" s="462" t="s">
        <v>9</v>
      </c>
      <c r="I640" s="466" t="s">
        <v>10</v>
      </c>
      <c r="J640" s="468" t="s">
        <v>5</v>
      </c>
      <c r="K640" s="470" t="s">
        <v>10</v>
      </c>
      <c r="L640" s="456"/>
      <c r="M640" s="462" t="s">
        <v>9</v>
      </c>
      <c r="N640" s="464" t="s">
        <v>10</v>
      </c>
      <c r="O640" s="427" t="s">
        <v>9</v>
      </c>
      <c r="P640" s="427"/>
      <c r="Q640" s="427"/>
      <c r="R640" s="466" t="s">
        <v>10</v>
      </c>
      <c r="S640" s="468" t="s">
        <v>5</v>
      </c>
      <c r="T640" s="472" t="s">
        <v>10</v>
      </c>
      <c r="U640" s="84"/>
      <c r="V640" s="163"/>
      <c r="W640" s="91"/>
      <c r="X640" s="91"/>
      <c r="Y640" s="117"/>
    </row>
    <row r="641" spans="1:25" ht="15.75" thickBot="1">
      <c r="A641" s="449"/>
      <c r="B641" s="449"/>
      <c r="C641" s="443"/>
      <c r="D641" s="444"/>
      <c r="E641" s="451"/>
      <c r="F641" s="463"/>
      <c r="G641" s="465"/>
      <c r="H641" s="463"/>
      <c r="I641" s="467"/>
      <c r="J641" s="469"/>
      <c r="K641" s="471"/>
      <c r="L641" s="457"/>
      <c r="M641" s="463"/>
      <c r="N641" s="465"/>
      <c r="O641" s="4" t="s">
        <v>11</v>
      </c>
      <c r="P641" s="5" t="s">
        <v>12</v>
      </c>
      <c r="Q641" s="5" t="s">
        <v>13</v>
      </c>
      <c r="R641" s="467"/>
      <c r="S641" s="469"/>
      <c r="T641" s="473"/>
      <c r="U641" s="90"/>
      <c r="V641" s="163"/>
      <c r="W641" s="91"/>
      <c r="X641" s="91"/>
      <c r="Y641" s="117"/>
    </row>
    <row r="642" spans="1:25" ht="18" customHeight="1" thickBot="1">
      <c r="A642" s="427"/>
      <c r="B642" s="427"/>
      <c r="C642" s="427"/>
      <c r="D642" s="427"/>
      <c r="E642" s="428"/>
      <c r="F642" s="428"/>
      <c r="G642" s="428"/>
      <c r="H642" s="428"/>
      <c r="I642" s="428"/>
      <c r="J642" s="428"/>
      <c r="K642" s="428"/>
      <c r="L642" s="428"/>
      <c r="M642" s="428"/>
      <c r="N642" s="428"/>
      <c r="O642" s="428"/>
      <c r="P642" s="428"/>
      <c r="Q642" s="428"/>
      <c r="R642" s="428"/>
      <c r="S642" s="428"/>
      <c r="T642" s="429"/>
      <c r="U642" s="153"/>
      <c r="V642" s="163"/>
      <c r="W642" s="91"/>
      <c r="X642" s="91"/>
      <c r="Y642" s="117"/>
    </row>
    <row r="643" spans="1:25" ht="17.25" customHeight="1" thickBot="1">
      <c r="A643" s="57">
        <v>42917</v>
      </c>
      <c r="B643" s="57">
        <v>43100</v>
      </c>
      <c r="C643" s="348"/>
      <c r="D643" s="385" t="s">
        <v>15</v>
      </c>
      <c r="E643" s="361">
        <v>6</v>
      </c>
      <c r="F643" s="8">
        <v>3</v>
      </c>
      <c r="G643" s="33">
        <f>IF(F643&gt;0,(F643*100/(E643-J643)),0)</f>
        <v>50</v>
      </c>
      <c r="H643" s="8">
        <v>3</v>
      </c>
      <c r="I643" s="34">
        <f>IF(H643&gt;0,(H643*100/(E643-J643)),0)</f>
        <v>50</v>
      </c>
      <c r="J643" s="52">
        <v>0</v>
      </c>
      <c r="K643" s="35">
        <f>IF(J643&gt;0,(J643*100/(E643)),0)</f>
        <v>0</v>
      </c>
      <c r="L643" s="7">
        <v>5</v>
      </c>
      <c r="M643" s="8">
        <v>2</v>
      </c>
      <c r="N643" s="33">
        <f>IF(M643&gt;0,(M643*100/(L643-S643)),0)</f>
        <v>40</v>
      </c>
      <c r="O643" s="8">
        <v>1</v>
      </c>
      <c r="P643" s="8">
        <v>2</v>
      </c>
      <c r="Q643" s="8">
        <v>3</v>
      </c>
      <c r="R643" s="34">
        <f>IF(Q643&gt;0,(Q643*100/(L643-S643)),0)</f>
        <v>60</v>
      </c>
      <c r="S643" s="58">
        <v>0</v>
      </c>
      <c r="T643" s="87">
        <f>IF(S643&gt;0,(S643*100/(L643)),0)</f>
        <v>0</v>
      </c>
      <c r="U643" s="205"/>
      <c r="V643" s="163"/>
      <c r="W643" s="91"/>
      <c r="X643" s="91"/>
      <c r="Y643" s="117"/>
    </row>
    <row r="644" spans="1:25" ht="15" customHeight="1" thickBot="1">
      <c r="A644" s="430" t="s">
        <v>13</v>
      </c>
      <c r="B644" s="430"/>
      <c r="C644" s="430"/>
      <c r="D644" s="430"/>
      <c r="E644" s="366">
        <f t="shared" ref="E644" si="333">SUM(E643:E643)</f>
        <v>6</v>
      </c>
      <c r="F644" s="40">
        <f t="shared" ref="F644" si="334">SUM(F643:F643)</f>
        <v>3</v>
      </c>
      <c r="G644" s="41">
        <f t="shared" ref="G644" si="335">SUM(G643:G643)</f>
        <v>50</v>
      </c>
      <c r="H644" s="40">
        <f t="shared" ref="H644" si="336">SUM(H643:H643)</f>
        <v>3</v>
      </c>
      <c r="I644" s="41">
        <f t="shared" ref="I644" si="337">SUM(I643:I643)</f>
        <v>50</v>
      </c>
      <c r="J644" s="40">
        <f t="shared" ref="J644" si="338">SUM(J643:J643)</f>
        <v>0</v>
      </c>
      <c r="K644" s="42">
        <f t="shared" ref="K644" si="339">SUM(K643:K643)</f>
        <v>0</v>
      </c>
      <c r="L644" s="39">
        <f t="shared" ref="L644" si="340">SUM(L643:L643)</f>
        <v>5</v>
      </c>
      <c r="M644" s="40">
        <f t="shared" ref="M644" si="341">SUM(M643:M643)</f>
        <v>2</v>
      </c>
      <c r="N644" s="41">
        <f t="shared" ref="N644" si="342">SUM(N643:N643)</f>
        <v>40</v>
      </c>
      <c r="O644" s="40">
        <f t="shared" ref="O644" si="343">SUM(O643:O643)</f>
        <v>1</v>
      </c>
      <c r="P644" s="40">
        <f t="shared" ref="P644" si="344">SUM(P643:P643)</f>
        <v>2</v>
      </c>
      <c r="Q644" s="40">
        <f t="shared" ref="Q644" si="345">SUM(Q643:Q643)</f>
        <v>3</v>
      </c>
      <c r="R644" s="41">
        <f t="shared" ref="R644" si="346">SUM(R643:R643)</f>
        <v>60</v>
      </c>
      <c r="S644" s="40">
        <f t="shared" ref="S644" si="347">SUM(S643:S643)</f>
        <v>0</v>
      </c>
      <c r="T644" s="72">
        <f t="shared" ref="T644" si="348">SUM(T643:T643)</f>
        <v>0</v>
      </c>
      <c r="U644" s="225"/>
      <c r="V644" s="163"/>
      <c r="W644" s="91"/>
      <c r="X644" s="91"/>
      <c r="Y644" s="117"/>
    </row>
    <row r="645" spans="1:25" ht="17.25" customHeight="1">
      <c r="A645" s="431" t="s">
        <v>14</v>
      </c>
      <c r="B645" s="431"/>
      <c r="C645" s="431"/>
      <c r="D645" s="431"/>
      <c r="E645" s="367">
        <f>SUM(E644)</f>
        <v>6</v>
      </c>
      <c r="F645" s="176">
        <f>F644</f>
        <v>3</v>
      </c>
      <c r="G645" s="177">
        <f>IF(F645&gt;0,(F645*100/(E645-J645)),0)</f>
        <v>50</v>
      </c>
      <c r="H645" s="176">
        <f>H644</f>
        <v>3</v>
      </c>
      <c r="I645" s="178">
        <f>IF(H645&gt;0,(H645*100/(E645-J645)),0)</f>
        <v>50</v>
      </c>
      <c r="J645" s="179">
        <f>J644</f>
        <v>0</v>
      </c>
      <c r="K645" s="180">
        <f>IF(J645&gt;0,(J645*100/E645),0)</f>
        <v>0</v>
      </c>
      <c r="L645" s="175">
        <f>L644</f>
        <v>5</v>
      </c>
      <c r="M645" s="176">
        <f>M644</f>
        <v>2</v>
      </c>
      <c r="N645" s="177">
        <f>IF(M645&gt;0,(M645*100/(L645-S645)),0)</f>
        <v>40</v>
      </c>
      <c r="O645" s="176">
        <f>O644</f>
        <v>1</v>
      </c>
      <c r="P645" s="176">
        <f>P644</f>
        <v>2</v>
      </c>
      <c r="Q645" s="176">
        <f>Q644</f>
        <v>3</v>
      </c>
      <c r="R645" s="178">
        <f>IF(Q645&gt;0,(Q645*100/(L645-S645)),0)</f>
        <v>60</v>
      </c>
      <c r="S645" s="179">
        <f>S644</f>
        <v>0</v>
      </c>
      <c r="T645" s="181">
        <f>IF(S645&gt;0,(S645*100/L645),0)</f>
        <v>0</v>
      </c>
      <c r="U645" s="86" t="s">
        <v>106</v>
      </c>
      <c r="V645" s="163"/>
      <c r="W645" s="91"/>
      <c r="X645" s="91"/>
      <c r="Y645" s="117"/>
    </row>
    <row r="646" spans="1:25">
      <c r="A646" s="75"/>
      <c r="B646" s="75"/>
      <c r="C646" s="351"/>
      <c r="D646" s="124"/>
      <c r="E646" s="368"/>
      <c r="F646" s="75"/>
      <c r="G646" s="315"/>
      <c r="H646" s="75"/>
      <c r="I646" s="315"/>
      <c r="J646" s="75"/>
      <c r="K646" s="315"/>
      <c r="L646" s="316"/>
      <c r="M646" s="75"/>
      <c r="N646" s="315"/>
      <c r="O646" s="75"/>
      <c r="P646" s="316"/>
      <c r="Q646" s="316"/>
      <c r="R646" s="315"/>
      <c r="S646" s="75"/>
      <c r="T646" s="315"/>
      <c r="U646" s="75"/>
      <c r="V646" s="163"/>
      <c r="W646" s="91"/>
      <c r="X646" s="91"/>
      <c r="Y646" s="117"/>
    </row>
    <row r="647" spans="1:25">
      <c r="A647" s="75"/>
      <c r="B647" s="75"/>
      <c r="C647" s="351"/>
      <c r="D647" s="124"/>
      <c r="E647" s="368"/>
      <c r="F647" s="75"/>
      <c r="G647" s="315"/>
      <c r="H647" s="75"/>
      <c r="I647" s="315"/>
      <c r="J647" s="75"/>
      <c r="K647" s="315"/>
      <c r="L647" s="316"/>
      <c r="M647" s="75"/>
      <c r="N647" s="315"/>
      <c r="O647" s="75"/>
      <c r="P647" s="316"/>
      <c r="Q647" s="316"/>
      <c r="R647" s="315"/>
      <c r="S647" s="75"/>
      <c r="T647" s="315"/>
      <c r="U647" s="75"/>
      <c r="V647" s="163"/>
      <c r="W647" s="91"/>
      <c r="X647" s="91"/>
      <c r="Y647" s="117"/>
    </row>
    <row r="648" spans="1:25" s="1" customFormat="1" ht="18.75">
      <c r="A648" s="432" t="s">
        <v>118</v>
      </c>
      <c r="B648" s="433"/>
      <c r="C648" s="433"/>
      <c r="D648" s="433"/>
      <c r="E648" s="433"/>
      <c r="F648" s="433"/>
      <c r="G648" s="433"/>
      <c r="H648" s="433"/>
      <c r="I648" s="433"/>
      <c r="J648" s="433"/>
      <c r="K648" s="433"/>
      <c r="L648" s="433"/>
      <c r="M648" s="433"/>
      <c r="N648" s="433"/>
      <c r="O648" s="433"/>
      <c r="P648" s="433"/>
      <c r="Q648" s="433"/>
      <c r="R648" s="433"/>
      <c r="S648" s="433"/>
      <c r="T648" s="433"/>
      <c r="U648" s="200"/>
      <c r="V648" s="74"/>
      <c r="W648" s="73"/>
      <c r="X648" s="73"/>
      <c r="Y648" s="171"/>
    </row>
    <row r="649" spans="1:25" s="1" customFormat="1" ht="19.5" thickBot="1">
      <c r="A649" s="434" t="s">
        <v>119</v>
      </c>
      <c r="B649" s="435"/>
      <c r="C649" s="435"/>
      <c r="D649" s="435"/>
      <c r="E649" s="435"/>
      <c r="F649" s="435"/>
      <c r="G649" s="435"/>
      <c r="H649" s="435"/>
      <c r="I649" s="435"/>
      <c r="J649" s="435"/>
      <c r="K649" s="435"/>
      <c r="L649" s="435"/>
      <c r="M649" s="435"/>
      <c r="N649" s="435"/>
      <c r="O649" s="435"/>
      <c r="P649" s="435"/>
      <c r="Q649" s="435"/>
      <c r="R649" s="435"/>
      <c r="S649" s="435"/>
      <c r="T649" s="435"/>
      <c r="U649" s="201"/>
      <c r="V649" s="74"/>
      <c r="W649" s="73"/>
      <c r="X649" s="73"/>
      <c r="Y649" s="171"/>
    </row>
    <row r="650" spans="1:25" s="575" customFormat="1" ht="15.75" thickBot="1">
      <c r="A650" s="573"/>
      <c r="B650" s="574"/>
      <c r="C650" s="574"/>
      <c r="D650" s="574"/>
      <c r="E650" s="574"/>
      <c r="F650" s="574"/>
      <c r="G650" s="574"/>
      <c r="H650" s="574"/>
      <c r="I650" s="574"/>
      <c r="J650" s="574"/>
      <c r="K650" s="574"/>
      <c r="L650" s="574"/>
      <c r="M650" s="574"/>
      <c r="N650" s="574"/>
      <c r="O650" s="574"/>
      <c r="P650" s="574"/>
      <c r="Q650" s="574"/>
      <c r="R650" s="574"/>
      <c r="S650" s="574"/>
      <c r="T650" s="574"/>
      <c r="U650" s="574"/>
      <c r="V650" s="436"/>
      <c r="W650" s="436"/>
      <c r="X650" s="436"/>
    </row>
    <row r="651" spans="1:25" ht="15.75" thickBot="1">
      <c r="A651" s="576" t="s">
        <v>0</v>
      </c>
      <c r="B651" s="577"/>
      <c r="C651" s="439" t="s">
        <v>25</v>
      </c>
      <c r="D651" s="440"/>
      <c r="E651" s="578" t="s">
        <v>1</v>
      </c>
      <c r="F651" s="577"/>
      <c r="G651" s="577"/>
      <c r="H651" s="577"/>
      <c r="I651" s="577"/>
      <c r="J651" s="577"/>
      <c r="K651" s="579"/>
      <c r="L651" s="578" t="s">
        <v>2</v>
      </c>
      <c r="M651" s="577"/>
      <c r="N651" s="577"/>
      <c r="O651" s="577"/>
      <c r="P651" s="577"/>
      <c r="Q651" s="577"/>
      <c r="R651" s="577"/>
      <c r="S651" s="577"/>
      <c r="T651" s="580"/>
      <c r="U651" s="191" t="s">
        <v>34</v>
      </c>
      <c r="V651" s="163"/>
      <c r="W651" s="91"/>
      <c r="X651" s="91"/>
    </row>
    <row r="652" spans="1:25" ht="15.75" thickBot="1">
      <c r="A652" s="449" t="s">
        <v>3</v>
      </c>
      <c r="B652" s="449" t="s">
        <v>4</v>
      </c>
      <c r="C652" s="441"/>
      <c r="D652" s="442"/>
      <c r="E652" s="450" t="s">
        <v>5</v>
      </c>
      <c r="F652" s="452" t="s">
        <v>6</v>
      </c>
      <c r="G652" s="452"/>
      <c r="H652" s="453" t="s">
        <v>7</v>
      </c>
      <c r="I652" s="453"/>
      <c r="J652" s="454" t="s">
        <v>8</v>
      </c>
      <c r="K652" s="455"/>
      <c r="L652" s="456" t="s">
        <v>5</v>
      </c>
      <c r="M652" s="458" t="s">
        <v>6</v>
      </c>
      <c r="N652" s="459"/>
      <c r="O652" s="453" t="s">
        <v>7</v>
      </c>
      <c r="P652" s="453"/>
      <c r="Q652" s="453"/>
      <c r="R652" s="453"/>
      <c r="S652" s="460" t="s">
        <v>8</v>
      </c>
      <c r="T652" s="461"/>
      <c r="U652" s="95"/>
      <c r="V652" s="163"/>
      <c r="W652" s="91"/>
      <c r="X652" s="91"/>
    </row>
    <row r="653" spans="1:25">
      <c r="A653" s="449"/>
      <c r="B653" s="449"/>
      <c r="C653" s="441"/>
      <c r="D653" s="442"/>
      <c r="E653" s="450"/>
      <c r="F653" s="462" t="s">
        <v>9</v>
      </c>
      <c r="G653" s="464" t="s">
        <v>10</v>
      </c>
      <c r="H653" s="462" t="s">
        <v>9</v>
      </c>
      <c r="I653" s="466" t="s">
        <v>10</v>
      </c>
      <c r="J653" s="468" t="s">
        <v>5</v>
      </c>
      <c r="K653" s="470" t="s">
        <v>10</v>
      </c>
      <c r="L653" s="456"/>
      <c r="M653" s="462" t="s">
        <v>9</v>
      </c>
      <c r="N653" s="464" t="s">
        <v>10</v>
      </c>
      <c r="O653" s="427" t="s">
        <v>9</v>
      </c>
      <c r="P653" s="427"/>
      <c r="Q653" s="427"/>
      <c r="R653" s="466" t="s">
        <v>10</v>
      </c>
      <c r="S653" s="468" t="s">
        <v>5</v>
      </c>
      <c r="T653" s="472" t="s">
        <v>10</v>
      </c>
      <c r="U653" s="146"/>
      <c r="V653" s="163"/>
      <c r="W653" s="91"/>
      <c r="X653" s="91"/>
    </row>
    <row r="654" spans="1:25" ht="15.75" thickBot="1">
      <c r="A654" s="449"/>
      <c r="B654" s="449"/>
      <c r="C654" s="443"/>
      <c r="D654" s="444"/>
      <c r="E654" s="451"/>
      <c r="F654" s="463"/>
      <c r="G654" s="465"/>
      <c r="H654" s="463"/>
      <c r="I654" s="467"/>
      <c r="J654" s="469"/>
      <c r="K654" s="471"/>
      <c r="L654" s="457"/>
      <c r="M654" s="463"/>
      <c r="N654" s="465"/>
      <c r="O654" s="4" t="s">
        <v>11</v>
      </c>
      <c r="P654" s="5" t="s">
        <v>12</v>
      </c>
      <c r="Q654" s="5" t="s">
        <v>13</v>
      </c>
      <c r="R654" s="467"/>
      <c r="S654" s="469"/>
      <c r="T654" s="473"/>
      <c r="U654" s="93"/>
      <c r="V654" s="91"/>
      <c r="W654" s="91"/>
      <c r="X654" s="117"/>
    </row>
    <row r="655" spans="1:25" ht="18" customHeight="1" thickBot="1">
      <c r="A655" s="427"/>
      <c r="B655" s="427"/>
      <c r="C655" s="427"/>
      <c r="D655" s="427"/>
      <c r="E655" s="428"/>
      <c r="F655" s="428"/>
      <c r="G655" s="428"/>
      <c r="H655" s="428"/>
      <c r="I655" s="428"/>
      <c r="J655" s="428"/>
      <c r="K655" s="428"/>
      <c r="L655" s="428"/>
      <c r="M655" s="428"/>
      <c r="N655" s="428"/>
      <c r="O655" s="428"/>
      <c r="P655" s="428"/>
      <c r="Q655" s="428"/>
      <c r="R655" s="428"/>
      <c r="S655" s="428"/>
      <c r="T655" s="429"/>
      <c r="U655" s="88"/>
      <c r="V655" s="163"/>
      <c r="W655" s="91"/>
      <c r="X655" s="91"/>
    </row>
    <row r="656" spans="1:25" ht="17.25" customHeight="1" thickBot="1">
      <c r="A656" s="57">
        <v>42917</v>
      </c>
      <c r="B656" s="57">
        <v>43100</v>
      </c>
      <c r="C656" s="348"/>
      <c r="D656" s="385" t="s">
        <v>15</v>
      </c>
      <c r="E656" s="361">
        <v>3</v>
      </c>
      <c r="F656" s="8">
        <v>2</v>
      </c>
      <c r="G656" s="33">
        <f>IF(F656&gt;0,(F656*100/(E656-J656)),0)</f>
        <v>66.666666666666671</v>
      </c>
      <c r="H656" s="8">
        <v>1</v>
      </c>
      <c r="I656" s="34">
        <f>IF(H656&gt;0,(H656*100/(E656-J656)),0)</f>
        <v>33.333333333333336</v>
      </c>
      <c r="J656" s="52">
        <v>0</v>
      </c>
      <c r="K656" s="35">
        <f>IF(J656&gt;0,(J656*100/(E656)),0)</f>
        <v>0</v>
      </c>
      <c r="L656" s="7">
        <v>0</v>
      </c>
      <c r="M656" s="8">
        <v>0</v>
      </c>
      <c r="N656" s="33">
        <f>IF(M656&gt;0,(M656*100/(L656-S656)),0)</f>
        <v>0</v>
      </c>
      <c r="O656" s="8">
        <v>0</v>
      </c>
      <c r="P656" s="8">
        <v>0</v>
      </c>
      <c r="Q656" s="8">
        <v>0</v>
      </c>
      <c r="R656" s="34">
        <f>IF(Q656&gt;0,(Q656*100/(L656-S656)),0)</f>
        <v>0</v>
      </c>
      <c r="S656" s="58">
        <v>0</v>
      </c>
      <c r="T656" s="87">
        <f>IF(S656&gt;0,(S656*100/(L656)),0)</f>
        <v>0</v>
      </c>
      <c r="U656" s="211"/>
      <c r="V656" s="163"/>
      <c r="W656" s="91"/>
      <c r="X656" s="91"/>
    </row>
    <row r="657" spans="1:24" ht="15" customHeight="1" thickBot="1">
      <c r="A657" s="430" t="s">
        <v>13</v>
      </c>
      <c r="B657" s="430"/>
      <c r="C657" s="430"/>
      <c r="D657" s="430"/>
      <c r="E657" s="366">
        <f t="shared" ref="E657" si="349">SUM(E656:E656)</f>
        <v>3</v>
      </c>
      <c r="F657" s="40">
        <f t="shared" ref="F657:T657" si="350">SUM(F656:F656)</f>
        <v>2</v>
      </c>
      <c r="G657" s="41">
        <f t="shared" si="350"/>
        <v>66.666666666666671</v>
      </c>
      <c r="H657" s="40">
        <f t="shared" si="350"/>
        <v>1</v>
      </c>
      <c r="I657" s="41">
        <f t="shared" si="350"/>
        <v>33.333333333333336</v>
      </c>
      <c r="J657" s="40">
        <f t="shared" si="350"/>
        <v>0</v>
      </c>
      <c r="K657" s="42">
        <f t="shared" si="350"/>
        <v>0</v>
      </c>
      <c r="L657" s="39">
        <f t="shared" si="350"/>
        <v>0</v>
      </c>
      <c r="M657" s="40">
        <f t="shared" si="350"/>
        <v>0</v>
      </c>
      <c r="N657" s="41">
        <f t="shared" si="350"/>
        <v>0</v>
      </c>
      <c r="O657" s="40">
        <f t="shared" si="350"/>
        <v>0</v>
      </c>
      <c r="P657" s="40">
        <f t="shared" si="350"/>
        <v>0</v>
      </c>
      <c r="Q657" s="40">
        <f t="shared" si="350"/>
        <v>0</v>
      </c>
      <c r="R657" s="41">
        <f t="shared" si="350"/>
        <v>0</v>
      </c>
      <c r="S657" s="40">
        <f t="shared" si="350"/>
        <v>0</v>
      </c>
      <c r="T657" s="72">
        <f t="shared" si="350"/>
        <v>0</v>
      </c>
      <c r="U657" s="225"/>
      <c r="V657" s="163"/>
      <c r="W657" s="91"/>
      <c r="X657" s="91"/>
    </row>
    <row r="658" spans="1:24" ht="17.25" customHeight="1" thickBot="1">
      <c r="A658" s="431" t="s">
        <v>14</v>
      </c>
      <c r="B658" s="431"/>
      <c r="C658" s="431"/>
      <c r="D658" s="431"/>
      <c r="E658" s="372">
        <v>3</v>
      </c>
      <c r="F658" s="46">
        <f>F657</f>
        <v>2</v>
      </c>
      <c r="G658" s="47">
        <f>IF(F658&gt;0,(F658*100/(E658-J658)),0)</f>
        <v>66.666666666666671</v>
      </c>
      <c r="H658" s="46">
        <f>H657</f>
        <v>1</v>
      </c>
      <c r="I658" s="48">
        <f>IF(H658&gt;0,(H658*100/(E658-J658)),0)</f>
        <v>33.333333333333336</v>
      </c>
      <c r="J658" s="55">
        <f>J657</f>
        <v>0</v>
      </c>
      <c r="K658" s="49">
        <f>IF(J658&gt;0,(J658*100/E658),0)</f>
        <v>0</v>
      </c>
      <c r="L658" s="45">
        <f>L657</f>
        <v>0</v>
      </c>
      <c r="M658" s="46">
        <f>M657</f>
        <v>0</v>
      </c>
      <c r="N658" s="47">
        <f>IF(M658&gt;0,(M658*100/(L658-S658)),0)</f>
        <v>0</v>
      </c>
      <c r="O658" s="46">
        <f>O657</f>
        <v>0</v>
      </c>
      <c r="P658" s="46">
        <f>P657</f>
        <v>0</v>
      </c>
      <c r="Q658" s="46">
        <f>Q657</f>
        <v>0</v>
      </c>
      <c r="R658" s="48">
        <f>IF(Q658&gt;0,(Q658*100/(L658-S658)),0)</f>
        <v>0</v>
      </c>
      <c r="S658" s="114">
        <f>S657</f>
        <v>0</v>
      </c>
      <c r="T658" s="113">
        <f>IF(S658&gt;0,(S658*100/L658),0)</f>
        <v>0</v>
      </c>
      <c r="U658" s="203" t="s">
        <v>106</v>
      </c>
      <c r="V658" s="163"/>
      <c r="W658" s="91"/>
      <c r="X658" s="91"/>
    </row>
    <row r="659" spans="1:24" ht="15.75" thickBot="1">
      <c r="U659" s="88"/>
      <c r="V659" s="163"/>
      <c r="W659" s="91"/>
      <c r="X659" s="91"/>
    </row>
    <row r="660" spans="1:24" ht="15.75" thickBot="1">
      <c r="A660" s="183"/>
      <c r="B660" s="184"/>
      <c r="C660" s="184"/>
      <c r="D660" s="140"/>
      <c r="E660" s="184"/>
      <c r="F660" s="184"/>
      <c r="G660" s="185"/>
      <c r="H660" s="184"/>
      <c r="I660" s="185"/>
      <c r="J660" s="184"/>
      <c r="K660" s="185"/>
      <c r="L660" s="186"/>
      <c r="M660" s="184"/>
      <c r="N660" s="185"/>
      <c r="O660" s="184"/>
      <c r="P660" s="186"/>
      <c r="Q660" s="186"/>
      <c r="R660" s="185"/>
      <c r="S660" s="184"/>
      <c r="T660" s="185"/>
      <c r="U660" s="140"/>
      <c r="V660" s="163"/>
      <c r="W660" s="91"/>
      <c r="X660" s="91"/>
    </row>
    <row r="661" spans="1:24" ht="15.75" thickBot="1">
      <c r="A661" s="274"/>
      <c r="B661" s="275"/>
      <c r="C661" s="275"/>
      <c r="D661" s="386"/>
      <c r="E661" s="275"/>
      <c r="F661" s="275"/>
      <c r="G661" s="276"/>
      <c r="H661" s="275"/>
      <c r="I661" s="276"/>
      <c r="J661" s="275"/>
      <c r="K661" s="276"/>
      <c r="L661" s="277"/>
      <c r="M661" s="275"/>
      <c r="N661" s="276"/>
      <c r="O661" s="275"/>
      <c r="P661" s="277"/>
      <c r="Q661" s="277"/>
      <c r="R661" s="276"/>
      <c r="S661" s="275"/>
      <c r="T661" s="276"/>
      <c r="U661" s="425" t="s">
        <v>34</v>
      </c>
      <c r="V661" s="163"/>
      <c r="W661" s="91"/>
      <c r="X661" s="91"/>
    </row>
    <row r="662" spans="1:24" ht="15.75" thickBot="1">
      <c r="A662" s="274"/>
      <c r="B662" s="275"/>
      <c r="C662" s="275"/>
      <c r="D662" s="386"/>
      <c r="E662" s="275"/>
      <c r="F662" s="275"/>
      <c r="G662" s="276"/>
      <c r="H662" s="275"/>
      <c r="I662" s="276"/>
      <c r="J662" s="275"/>
      <c r="K662" s="276"/>
      <c r="L662" s="277"/>
      <c r="M662" s="275"/>
      <c r="N662" s="276"/>
      <c r="O662" s="275"/>
      <c r="P662" s="277"/>
      <c r="Q662" s="277"/>
      <c r="R662" s="276"/>
      <c r="S662" s="275"/>
      <c r="T662" s="276"/>
      <c r="U662" s="225"/>
      <c r="V662" s="163"/>
      <c r="W662" s="91"/>
      <c r="X662" s="117"/>
    </row>
    <row r="663" spans="1:24" ht="29.25" thickBot="1">
      <c r="A663" s="335"/>
      <c r="B663" s="101" t="s">
        <v>120</v>
      </c>
      <c r="C663" s="356"/>
      <c r="D663" s="387"/>
      <c r="E663" s="373">
        <f>SUM(E11,E25,E39,E52,E65,E87,E108,E120,E136,E149,E166,E181,E200,E215,E236,E254,E266,E279,E292,E309,E323,E336,E354,E368,E381,E395,E408,E423,E438,E451,E466,E479,E492,E505,E518,E531,E548,E565,E578,E591,E604,E619,E632,E645,E657)</f>
        <v>4454</v>
      </c>
      <c r="F663" s="102">
        <f>SUM(F11,F25,F39,F52,F65,F87,F108,F120,F136,F149,F166,F181,F200,F215,F236,F254,F266,F279,F292,F309,F323,F336,F354,F368,F381,F395,F408,F423,F438,F451,F466,F479,F492,F505,F518,F531,F548,F565,F578,F591,F604,F619,F632,F645,F657)</f>
        <v>2776</v>
      </c>
      <c r="G663" s="103">
        <f>IF(F663&gt;0,(F663*100/(E663-J663)),0)</f>
        <v>64.408352668213453</v>
      </c>
      <c r="H663" s="102">
        <f>SUM(H11,H25,H39,H52,H65,H87,H108,H120,H136,H149,H166,H181,H200,H216,H236,H254,H266,H279,H292,H309,H323,H336,H354,H368,H381,H395,H408,H423,H438,H451,H466,H479,H492,H505,H518,H531,H548,H565,H578,H591,H604,H619,H632,H645,H658)</f>
        <v>1507</v>
      </c>
      <c r="I663" s="104">
        <f>IF(H663&gt;0,(H663*100/(E663-J663)),0)</f>
        <v>34.965197215777259</v>
      </c>
      <c r="J663" s="105">
        <f>SUM(J11,J25,J39,J52,J65,J87,J108,J120,J136,J149,J166,J181,J200,J216,J236,J254,J266,J279,J292,J309,J323,J336,J354,J368,J381,J395,J408,J423,J438,J438,J451,J466,J479,J492,J505,J518,J531,J548,J565,J578,J591,J604,J619,J632,J645,J658)</f>
        <v>144</v>
      </c>
      <c r="K663" s="106">
        <f>IF(J663&gt;0,(J663*100/(E663)),0)</f>
        <v>3.2330489447687474</v>
      </c>
      <c r="L663" s="107">
        <f>SUM(L11,L25,L39,L52,L65,L87,L108,L120,L136,L149,L166,L181,L200,L215,L236,L254,L266,L279,L292,L309,L323,L336,L354,L368,L381,L395,L408,L423,L438,L451,L466,L479,L492,L505,L518,L531,L548,L565,L578,L591,L604,L619,L632,L645,L657)</f>
        <v>8019</v>
      </c>
      <c r="M663" s="102">
        <f>SUM(M11,M25,M39,M52,M65,M87,M108,M120,M136,M149,M166,M181,M200,M215,M236,M254,M266,M279,M292,M309,M323,M336,M354,M368,M381,M395,M408,M423,M438,M451,M466,M479,M492,M505,M518,M531,M548,M565,M578,M591,M604,M619,M632,M645,M657)</f>
        <v>3195</v>
      </c>
      <c r="N663" s="103">
        <f>IF(M663&gt;0,(M663*100/(L663-S663)),0)</f>
        <v>41.606980075530672</v>
      </c>
      <c r="O663" s="102">
        <f>SUM(O11,O25,O39,O52,O65,O87,O108,O120,O136,O149,O166,O181,O200,O215,O236,O254,O266,O279,O292,O309,O323,O336,O354,O368,O381,O395,O408,O423,O438,O451,O466,O479,O492,O505,O518,O531,O548,O565,O578,O591,O604,O619,O632,O645,O657)</f>
        <v>2191</v>
      </c>
      <c r="P663" s="102">
        <f>SUM(P11,P25,P39,P52,P65,P87,P108,P120,P136,P149,P166,P181,P200,P215,P236,P254,P266,P279,P292,P309,P323,P336,P354,P368,P381,P395,P408,P423,P438,P451,P466,P479,P492,P505,P518,P531,P548,P565,P578,P591,P604,P619,P632,P645,P657)</f>
        <v>2293</v>
      </c>
      <c r="Q663" s="102">
        <f>SUM(Q11,Q25,Q39,Q52,Q65,Q87,Q108,Q120,Q136,Q149,Q166,Q181,Q200,Q215,Q236,Q254,Q266,Q279,Q292,Q309,Q323,Q336,Q354,Q368,Q381,Q395,Q408,Q423,Q438,Q451,Q466,Q479,Q492,Q505,Q518,Q531,Q548,Q565,Q578,Q591,Q604,Q619,Q632,Q645,Q657)</f>
        <v>4484</v>
      </c>
      <c r="R663" s="104">
        <f>IF(Q663&gt;0,(Q663*100/(L663-S663)),0)</f>
        <v>58.393019924469328</v>
      </c>
      <c r="S663" s="102">
        <f>SUM(S11,S25,S39,S52,S65,S87,S108,S120,S136,S149,S166,S181,S200,S215,S236,S254,S266,S279,S292,S309,S323,S336,S354,S368,S381,S395,S408,S423,S438,S451,S466,S479,S492,S505,S518,S531,S548,S565,S578,S591,S604,S619,S632,S645,S657)</f>
        <v>340</v>
      </c>
      <c r="T663" s="92">
        <f>IF(S663&gt;0,(S663*100/(L663)),0)</f>
        <v>4.2399301658560917</v>
      </c>
      <c r="U663" s="426" t="s">
        <v>106</v>
      </c>
      <c r="V663" s="163"/>
      <c r="W663" s="91"/>
    </row>
    <row r="664" spans="1:24" ht="16.5" customHeight="1">
      <c r="A664" s="419"/>
      <c r="B664" s="420"/>
      <c r="C664" s="420"/>
      <c r="D664" s="423"/>
      <c r="E664" s="336"/>
      <c r="F664" s="336"/>
      <c r="G664" s="337"/>
      <c r="H664" s="336"/>
      <c r="I664" s="337"/>
      <c r="J664" s="336"/>
      <c r="K664" s="337"/>
      <c r="L664" s="338"/>
      <c r="M664" s="336"/>
      <c r="N664" s="337"/>
      <c r="O664" s="336"/>
      <c r="P664" s="338"/>
      <c r="Q664" s="338"/>
      <c r="R664" s="337"/>
      <c r="S664" s="336"/>
      <c r="T664" s="337"/>
      <c r="U664" s="339"/>
      <c r="V664" s="162"/>
      <c r="W664" s="117"/>
      <c r="X664" s="91"/>
    </row>
    <row r="665" spans="1:24" ht="15.75" customHeight="1" thickBot="1">
      <c r="A665" s="421"/>
      <c r="B665" s="422"/>
      <c r="C665" s="422"/>
      <c r="D665" s="424"/>
      <c r="E665" s="340"/>
      <c r="F665" s="340"/>
      <c r="G665" s="341"/>
      <c r="H665" s="340"/>
      <c r="I665" s="341"/>
      <c r="J665" s="340"/>
      <c r="K665" s="341"/>
      <c r="L665" s="342"/>
      <c r="M665" s="340"/>
      <c r="N665" s="341"/>
      <c r="O665" s="340"/>
      <c r="P665" s="342"/>
      <c r="Q665" s="342"/>
      <c r="R665" s="341"/>
      <c r="S665" s="340"/>
      <c r="T665" s="341"/>
      <c r="U665" s="343"/>
      <c r="V665" s="162"/>
      <c r="W665" s="117"/>
      <c r="X665" s="91"/>
    </row>
    <row r="666" spans="1:24" ht="1.5" customHeight="1">
      <c r="A666" s="271"/>
      <c r="B666" s="271"/>
      <c r="C666" s="357"/>
      <c r="D666" s="388"/>
      <c r="E666" s="374"/>
      <c r="F666" s="271"/>
      <c r="G666" s="272"/>
      <c r="H666" s="271"/>
      <c r="I666" s="272"/>
      <c r="J666" s="271"/>
      <c r="K666" s="272"/>
      <c r="L666" s="273"/>
      <c r="M666" s="271"/>
      <c r="N666" s="272"/>
      <c r="O666" s="271"/>
      <c r="P666" s="273"/>
      <c r="Q666" s="273"/>
      <c r="R666" s="272"/>
      <c r="S666" s="271"/>
      <c r="T666" s="272"/>
      <c r="U666" s="238"/>
      <c r="V666" s="162"/>
      <c r="W666" s="117"/>
      <c r="X666" s="91"/>
    </row>
    <row r="667" spans="1:24" ht="7.5" hidden="1" customHeight="1">
      <c r="A667" s="109"/>
      <c r="B667" s="109"/>
      <c r="C667" s="358"/>
      <c r="D667" s="389"/>
      <c r="E667" s="375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99"/>
      <c r="V667" s="162"/>
      <c r="W667" s="117"/>
      <c r="X667" s="91"/>
    </row>
    <row r="668" spans="1:24" ht="0.75" customHeight="1">
      <c r="A668" s="109"/>
      <c r="B668" s="109"/>
      <c r="C668" s="358"/>
      <c r="D668" s="389"/>
      <c r="E668" s="375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99"/>
      <c r="V668" s="162"/>
      <c r="W668" s="117"/>
      <c r="X668" s="91"/>
    </row>
    <row r="669" spans="1:24" ht="9.75" hidden="1" customHeight="1">
      <c r="A669" s="346"/>
      <c r="B669" s="346"/>
      <c r="C669" s="359"/>
      <c r="D669" s="390"/>
      <c r="E669" s="376"/>
      <c r="F669" s="346"/>
      <c r="G669" s="346"/>
      <c r="H669" s="346"/>
      <c r="I669" s="346"/>
      <c r="J669" s="346"/>
      <c r="K669" s="346"/>
      <c r="L669" s="346"/>
      <c r="M669" s="346"/>
      <c r="N669" s="346"/>
      <c r="O669" s="346"/>
      <c r="P669" s="346"/>
      <c r="Q669" s="346"/>
      <c r="R669" s="346"/>
      <c r="S669" s="346"/>
      <c r="T669" s="346"/>
      <c r="U669" s="345"/>
      <c r="V669" s="162"/>
      <c r="W669" s="117"/>
      <c r="X669" s="91"/>
    </row>
    <row r="670" spans="1:24" ht="23.25">
      <c r="A670" s="110" t="s">
        <v>121</v>
      </c>
      <c r="B670" s="111"/>
      <c r="C670" s="360"/>
      <c r="D670" s="582"/>
      <c r="E670" s="582"/>
      <c r="F670" s="582"/>
      <c r="G670" s="582"/>
      <c r="H670" s="582"/>
      <c r="I670" s="582"/>
      <c r="J670" s="582"/>
      <c r="K670" s="582"/>
      <c r="L670" s="582"/>
      <c r="M670" s="582"/>
      <c r="N670" s="582"/>
      <c r="O670" s="582"/>
      <c r="P670" s="582"/>
      <c r="Q670" s="582"/>
      <c r="R670" s="582"/>
      <c r="S670" s="582"/>
      <c r="T670" s="582"/>
      <c r="U670" s="583"/>
      <c r="V670" s="162"/>
      <c r="W670" s="117"/>
      <c r="X670" s="19"/>
    </row>
    <row r="671" spans="1:24" ht="23.25">
      <c r="A671" s="110" t="s">
        <v>124</v>
      </c>
      <c r="B671" s="111"/>
      <c r="C671" s="360"/>
      <c r="D671" s="584"/>
      <c r="E671" s="584"/>
      <c r="F671" s="584"/>
      <c r="G671" s="584"/>
      <c r="H671" s="584"/>
      <c r="I671" s="584"/>
      <c r="J671" s="584"/>
      <c r="K671" s="584"/>
      <c r="L671" s="584"/>
      <c r="M671" s="584"/>
      <c r="N671" s="584"/>
      <c r="O671" s="584"/>
      <c r="P671" s="584"/>
      <c r="Q671" s="584"/>
      <c r="R671" s="584"/>
      <c r="S671" s="584"/>
      <c r="T671" s="584"/>
      <c r="U671" s="585"/>
      <c r="V671" s="162"/>
      <c r="W671" s="117"/>
      <c r="X671" s="91"/>
    </row>
    <row r="672" spans="1:24" ht="23.25">
      <c r="A672" s="581" t="s">
        <v>125</v>
      </c>
      <c r="B672" s="581"/>
      <c r="C672" s="581"/>
      <c r="D672" s="584"/>
      <c r="E672" s="584"/>
      <c r="F672" s="584"/>
      <c r="G672" s="584"/>
      <c r="H672" s="584"/>
      <c r="I672" s="584"/>
      <c r="J672" s="584"/>
      <c r="K672" s="584"/>
      <c r="L672" s="584"/>
      <c r="M672" s="584"/>
      <c r="N672" s="584"/>
      <c r="O672" s="584"/>
      <c r="P672" s="584"/>
      <c r="Q672" s="584"/>
      <c r="R672" s="584"/>
      <c r="S672" s="584"/>
      <c r="T672" s="584"/>
      <c r="U672" s="585"/>
      <c r="V672" s="162"/>
      <c r="W672" s="117"/>
      <c r="X672" s="91"/>
    </row>
    <row r="673" spans="1:24" ht="23.25">
      <c r="A673" s="110" t="s">
        <v>122</v>
      </c>
      <c r="B673" s="111"/>
      <c r="C673" s="360"/>
      <c r="D673" s="584"/>
      <c r="E673" s="584"/>
      <c r="F673" s="584"/>
      <c r="G673" s="584"/>
      <c r="H673" s="584"/>
      <c r="I673" s="584"/>
      <c r="J673" s="584"/>
      <c r="K673" s="584"/>
      <c r="L673" s="584"/>
      <c r="M673" s="584"/>
      <c r="N673" s="584"/>
      <c r="O673" s="584"/>
      <c r="P673" s="584"/>
      <c r="Q673" s="584"/>
      <c r="R673" s="584"/>
      <c r="S673" s="584"/>
      <c r="T673" s="584"/>
      <c r="U673" s="585"/>
      <c r="V673" s="162"/>
      <c r="W673" s="117"/>
      <c r="X673" s="91"/>
    </row>
    <row r="674" spans="1:24" ht="23.25">
      <c r="A674" s="112" t="s">
        <v>123</v>
      </c>
      <c r="B674" s="108"/>
      <c r="C674" s="344"/>
      <c r="D674" s="586"/>
      <c r="E674" s="586"/>
      <c r="F674" s="586"/>
      <c r="G674" s="586"/>
      <c r="H674" s="586"/>
      <c r="I674" s="586"/>
      <c r="J674" s="586"/>
      <c r="K674" s="586"/>
      <c r="L674" s="586"/>
      <c r="M674" s="586"/>
      <c r="N674" s="586"/>
      <c r="O674" s="586"/>
      <c r="P674" s="586"/>
      <c r="Q674" s="586"/>
      <c r="R674" s="586"/>
      <c r="S674" s="586"/>
      <c r="T674" s="586"/>
      <c r="U674" s="587"/>
      <c r="V674" s="162"/>
      <c r="W674" s="117"/>
      <c r="X674" s="91"/>
    </row>
    <row r="675" spans="1:24">
      <c r="A675" s="245"/>
      <c r="B675" s="245"/>
      <c r="C675" s="245"/>
      <c r="D675" s="391"/>
      <c r="E675" s="245"/>
      <c r="F675" s="245"/>
      <c r="G675" s="246"/>
      <c r="H675" s="245"/>
      <c r="I675" s="246"/>
      <c r="J675" s="245"/>
      <c r="K675" s="246"/>
      <c r="L675" s="247"/>
      <c r="M675" s="245"/>
      <c r="N675" s="246"/>
      <c r="O675" s="245"/>
      <c r="P675" s="247"/>
      <c r="Q675" s="247"/>
      <c r="R675" s="246"/>
      <c r="S675" s="245"/>
      <c r="T675" s="246"/>
      <c r="U675" s="117"/>
      <c r="V675" s="162"/>
      <c r="W675" s="117"/>
      <c r="X675" s="91"/>
    </row>
    <row r="676" spans="1:24">
      <c r="A676" s="245"/>
      <c r="B676" s="245"/>
      <c r="C676" s="245"/>
      <c r="D676" s="391"/>
      <c r="E676" s="245"/>
      <c r="F676" s="245"/>
      <c r="G676" s="246"/>
      <c r="H676" s="245"/>
      <c r="I676" s="246"/>
      <c r="J676" s="245"/>
      <c r="K676" s="246"/>
      <c r="L676" s="247"/>
      <c r="M676" s="245"/>
      <c r="N676" s="246"/>
      <c r="O676" s="245"/>
      <c r="P676" s="247"/>
      <c r="Q676" s="247"/>
      <c r="R676" s="246"/>
      <c r="S676" s="245"/>
      <c r="T676" s="246"/>
      <c r="U676" s="117"/>
      <c r="V676" s="162"/>
      <c r="W676" s="117"/>
      <c r="X676" s="91"/>
    </row>
    <row r="677" spans="1:24">
      <c r="A677" s="245"/>
      <c r="B677" s="245"/>
      <c r="C677" s="245"/>
      <c r="D677" s="391"/>
      <c r="E677" s="245"/>
      <c r="F677" s="245"/>
      <c r="G677" s="246"/>
      <c r="H677" s="245"/>
      <c r="I677" s="246"/>
      <c r="J677" s="245"/>
      <c r="K677" s="246"/>
      <c r="L677" s="247"/>
      <c r="M677" s="245"/>
      <c r="N677" s="246"/>
      <c r="O677" s="245"/>
      <c r="P677" s="247"/>
      <c r="Q677" s="247"/>
      <c r="R677" s="246"/>
      <c r="S677" s="245"/>
      <c r="T677" s="246"/>
      <c r="U677" s="117"/>
      <c r="V677" s="162"/>
      <c r="W677" s="117"/>
      <c r="X677" s="91"/>
    </row>
    <row r="678" spans="1:24">
      <c r="A678" s="245"/>
      <c r="B678" s="245"/>
      <c r="C678" s="245"/>
      <c r="D678" s="391"/>
      <c r="E678" s="245"/>
      <c r="F678" s="245"/>
      <c r="G678" s="246"/>
      <c r="H678" s="245"/>
      <c r="I678" s="246"/>
      <c r="J678" s="245"/>
      <c r="K678" s="246"/>
      <c r="L678" s="247"/>
      <c r="M678" s="245"/>
      <c r="N678" s="246"/>
      <c r="O678" s="245"/>
      <c r="P678" s="247"/>
      <c r="Q678" s="247"/>
      <c r="R678" s="246"/>
      <c r="S678" s="245"/>
      <c r="T678" s="246"/>
      <c r="U678" s="117"/>
      <c r="V678" s="162"/>
      <c r="W678" s="117"/>
    </row>
    <row r="679" spans="1:24">
      <c r="A679" s="117"/>
      <c r="B679" s="117"/>
      <c r="C679" s="117"/>
      <c r="D679" s="147"/>
      <c r="E679" s="117"/>
      <c r="F679" s="117"/>
      <c r="G679" s="248"/>
      <c r="H679" s="117"/>
      <c r="I679" s="248"/>
      <c r="J679" s="117"/>
      <c r="K679" s="248"/>
      <c r="L679" s="249"/>
      <c r="M679" s="117"/>
      <c r="N679" s="248"/>
      <c r="O679" s="117"/>
      <c r="P679" s="249"/>
      <c r="Q679" s="249"/>
      <c r="R679" s="248"/>
      <c r="S679" s="117"/>
      <c r="T679" s="248"/>
      <c r="U679" s="117"/>
      <c r="V679" s="162"/>
      <c r="W679" s="117"/>
      <c r="X679" s="117"/>
    </row>
    <row r="680" spans="1:24">
      <c r="A680" s="117"/>
      <c r="B680" s="117"/>
      <c r="C680" s="117"/>
      <c r="D680" s="147"/>
      <c r="E680" s="117"/>
      <c r="F680" s="117"/>
      <c r="G680" s="248"/>
      <c r="H680" s="117"/>
      <c r="I680" s="248"/>
      <c r="J680" s="117"/>
      <c r="K680" s="248"/>
      <c r="L680" s="249"/>
      <c r="M680" s="117"/>
      <c r="N680" s="248"/>
      <c r="O680" s="117"/>
      <c r="P680" s="249"/>
      <c r="Q680" s="249"/>
      <c r="R680" s="248"/>
      <c r="S680" s="117"/>
      <c r="T680" s="248"/>
      <c r="U680" s="117"/>
      <c r="V680" s="162"/>
      <c r="W680" s="117"/>
      <c r="X680" s="117"/>
    </row>
    <row r="681" spans="1:24">
      <c r="A681" s="117"/>
      <c r="B681" s="117"/>
      <c r="C681" s="117"/>
      <c r="D681" s="147"/>
      <c r="E681" s="117"/>
      <c r="F681" s="117"/>
      <c r="G681" s="248"/>
      <c r="H681" s="117"/>
      <c r="I681" s="248"/>
      <c r="J681" s="117"/>
      <c r="K681" s="248"/>
      <c r="L681" s="249"/>
      <c r="M681" s="117"/>
      <c r="N681" s="248"/>
      <c r="O681" s="117"/>
      <c r="P681" s="249"/>
      <c r="Q681" s="249"/>
      <c r="R681" s="248"/>
      <c r="S681" s="117"/>
      <c r="T681" s="248"/>
      <c r="U681" s="117"/>
      <c r="V681" s="162"/>
      <c r="W681" s="117"/>
      <c r="X681" s="117"/>
    </row>
    <row r="682" spans="1:24">
      <c r="A682" s="117"/>
      <c r="B682" s="117"/>
      <c r="C682" s="117"/>
      <c r="D682" s="147"/>
      <c r="E682" s="117"/>
      <c r="F682" s="117"/>
      <c r="G682" s="248"/>
      <c r="H682" s="117"/>
      <c r="I682" s="248"/>
      <c r="J682" s="117"/>
      <c r="K682" s="248"/>
      <c r="L682" s="249"/>
      <c r="M682" s="117"/>
      <c r="N682" s="248"/>
      <c r="O682" s="117"/>
      <c r="P682" s="249"/>
      <c r="Q682" s="249"/>
      <c r="R682" s="248"/>
      <c r="S682" s="117"/>
      <c r="T682" s="248"/>
      <c r="U682" s="117"/>
      <c r="V682" s="162"/>
      <c r="W682" s="117"/>
      <c r="X682" s="117"/>
    </row>
    <row r="683" spans="1:24">
      <c r="A683" s="117"/>
      <c r="B683" s="117"/>
      <c r="C683" s="117"/>
      <c r="D683" s="147"/>
      <c r="E683" s="117"/>
      <c r="F683" s="117"/>
      <c r="G683" s="248"/>
      <c r="H683" s="117"/>
      <c r="I683" s="248"/>
      <c r="J683" s="117"/>
      <c r="K683" s="248"/>
      <c r="L683" s="249"/>
      <c r="M683" s="117"/>
      <c r="N683" s="248"/>
      <c r="O683" s="117"/>
      <c r="P683" s="249"/>
      <c r="Q683" s="249"/>
      <c r="R683" s="248"/>
      <c r="S683" s="117"/>
      <c r="T683" s="248"/>
      <c r="U683" s="117"/>
      <c r="V683" s="162"/>
      <c r="W683" s="117"/>
      <c r="X683" s="117"/>
    </row>
    <row r="684" spans="1:24">
      <c r="A684" s="117"/>
      <c r="B684" s="117"/>
      <c r="C684" s="117"/>
      <c r="D684" s="147"/>
      <c r="E684" s="117"/>
      <c r="F684" s="117"/>
      <c r="G684" s="248"/>
      <c r="H684" s="117"/>
      <c r="I684" s="248"/>
      <c r="J684" s="117"/>
      <c r="K684" s="248"/>
      <c r="L684" s="249"/>
      <c r="M684" s="117"/>
      <c r="N684" s="248"/>
      <c r="O684" s="117"/>
      <c r="P684" s="249"/>
      <c r="Q684" s="249"/>
      <c r="R684" s="248"/>
      <c r="S684" s="117"/>
      <c r="T684" s="248"/>
      <c r="U684" s="117"/>
      <c r="V684" s="162"/>
      <c r="W684" s="117"/>
      <c r="X684" s="117"/>
    </row>
    <row r="685" spans="1:24">
      <c r="A685" s="117"/>
      <c r="B685" s="117"/>
      <c r="C685" s="117"/>
      <c r="D685" s="147"/>
      <c r="E685" s="117"/>
      <c r="F685" s="117"/>
      <c r="G685" s="248"/>
      <c r="H685" s="117"/>
      <c r="I685" s="248"/>
      <c r="J685" s="117"/>
      <c r="K685" s="248"/>
      <c r="L685" s="249"/>
      <c r="M685" s="117"/>
      <c r="N685" s="248"/>
      <c r="O685" s="117"/>
      <c r="P685" s="249"/>
      <c r="Q685" s="249"/>
      <c r="R685" s="248"/>
      <c r="S685" s="117"/>
      <c r="T685" s="248"/>
      <c r="U685" s="117"/>
      <c r="V685" s="162"/>
      <c r="W685" s="117"/>
      <c r="X685" s="117"/>
    </row>
    <row r="686" spans="1:24">
      <c r="A686" s="117"/>
      <c r="B686" s="117"/>
      <c r="C686" s="117"/>
      <c r="D686" s="147"/>
      <c r="E686" s="117"/>
      <c r="F686" s="117"/>
      <c r="G686" s="248"/>
      <c r="H686" s="117"/>
      <c r="I686" s="248"/>
      <c r="J686" s="117"/>
      <c r="K686" s="248"/>
      <c r="L686" s="249"/>
      <c r="M686" s="117"/>
      <c r="N686" s="248"/>
      <c r="O686" s="117"/>
      <c r="P686" s="249"/>
      <c r="Q686" s="249"/>
      <c r="R686" s="248"/>
      <c r="S686" s="117"/>
      <c r="T686" s="248"/>
      <c r="U686" s="117"/>
      <c r="V686" s="162"/>
      <c r="W686" s="117"/>
      <c r="X686" s="117"/>
    </row>
    <row r="687" spans="1:24">
      <c r="A687" s="117"/>
      <c r="B687" s="117"/>
      <c r="C687" s="117"/>
      <c r="D687" s="147"/>
      <c r="E687" s="117"/>
      <c r="F687" s="117"/>
      <c r="G687" s="248"/>
      <c r="H687" s="117"/>
      <c r="I687" s="248"/>
      <c r="J687" s="117"/>
      <c r="K687" s="248"/>
      <c r="L687" s="249"/>
      <c r="M687" s="117"/>
      <c r="N687" s="248"/>
      <c r="O687" s="117"/>
      <c r="P687" s="249"/>
      <c r="Q687" s="249"/>
      <c r="R687" s="248"/>
      <c r="S687" s="117"/>
      <c r="T687" s="248"/>
      <c r="U687" s="117"/>
      <c r="V687" s="162"/>
      <c r="W687" s="117"/>
      <c r="X687" s="117"/>
    </row>
    <row r="688" spans="1:24">
      <c r="A688" s="117"/>
      <c r="B688" s="117"/>
      <c r="C688" s="117"/>
      <c r="D688" s="147"/>
      <c r="E688" s="117"/>
      <c r="F688" s="117"/>
      <c r="G688" s="248"/>
      <c r="H688" s="117"/>
      <c r="I688" s="248"/>
      <c r="J688" s="117"/>
      <c r="K688" s="248"/>
      <c r="L688" s="249"/>
      <c r="M688" s="117"/>
      <c r="N688" s="248"/>
      <c r="O688" s="117"/>
      <c r="P688" s="249"/>
      <c r="Q688" s="249"/>
      <c r="R688" s="248"/>
      <c r="S688" s="117"/>
      <c r="T688" s="248"/>
      <c r="U688" s="117"/>
      <c r="V688" s="162"/>
      <c r="W688" s="117"/>
      <c r="X688" s="117"/>
    </row>
    <row r="689" spans="1:24">
      <c r="A689" s="117"/>
      <c r="B689" s="117"/>
      <c r="C689" s="117"/>
      <c r="D689" s="147"/>
      <c r="E689" s="117"/>
      <c r="F689" s="117"/>
      <c r="G689" s="248"/>
      <c r="H689" s="117"/>
      <c r="I689" s="248"/>
      <c r="J689" s="117"/>
      <c r="K689" s="248"/>
      <c r="L689" s="249"/>
      <c r="M689" s="117"/>
      <c r="N689" s="248"/>
      <c r="O689" s="117"/>
      <c r="P689" s="249"/>
      <c r="Q689" s="249"/>
      <c r="R689" s="248"/>
      <c r="S689" s="117"/>
      <c r="T689" s="248"/>
      <c r="U689" s="117"/>
      <c r="V689" s="162"/>
      <c r="W689" s="117"/>
      <c r="X689" s="117"/>
    </row>
    <row r="690" spans="1:24">
      <c r="A690" s="117"/>
      <c r="B690" s="117"/>
      <c r="C690" s="117"/>
      <c r="D690" s="147"/>
      <c r="E690" s="117"/>
      <c r="F690" s="117"/>
      <c r="G690" s="248"/>
      <c r="H690" s="117"/>
      <c r="I690" s="248"/>
      <c r="J690" s="117"/>
      <c r="K690" s="248"/>
      <c r="L690" s="249"/>
      <c r="M690" s="117"/>
      <c r="N690" s="248"/>
      <c r="O690" s="117"/>
      <c r="P690" s="249"/>
      <c r="Q690" s="249"/>
      <c r="R690" s="248"/>
      <c r="S690" s="117"/>
      <c r="T690" s="248"/>
      <c r="U690" s="117"/>
      <c r="V690" s="162"/>
      <c r="W690" s="117"/>
      <c r="X690" s="117"/>
    </row>
    <row r="691" spans="1:24">
      <c r="A691" s="117"/>
      <c r="B691" s="117"/>
      <c r="C691" s="117"/>
      <c r="D691" s="147"/>
      <c r="E691" s="117"/>
      <c r="F691" s="117"/>
      <c r="G691" s="248"/>
      <c r="H691" s="117"/>
      <c r="I691" s="248"/>
      <c r="J691" s="117"/>
      <c r="K691" s="248"/>
      <c r="L691" s="249"/>
      <c r="M691" s="117"/>
      <c r="N691" s="248"/>
      <c r="O691" s="117"/>
      <c r="P691" s="249"/>
      <c r="Q691" s="249"/>
      <c r="R691" s="248"/>
      <c r="S691" s="117"/>
      <c r="T691" s="248"/>
      <c r="U691" s="117"/>
      <c r="V691" s="162"/>
      <c r="W691" s="117"/>
      <c r="X691" s="117"/>
    </row>
    <row r="692" spans="1:24">
      <c r="A692" s="117"/>
      <c r="B692" s="117"/>
      <c r="C692" s="117"/>
      <c r="D692" s="147"/>
      <c r="E692" s="117"/>
      <c r="F692" s="117"/>
      <c r="G692" s="248"/>
      <c r="H692" s="117"/>
      <c r="I692" s="248"/>
      <c r="J692" s="117"/>
      <c r="K692" s="248"/>
      <c r="L692" s="249"/>
      <c r="M692" s="117"/>
      <c r="N692" s="248"/>
      <c r="O692" s="117"/>
      <c r="P692" s="249"/>
      <c r="Q692" s="249"/>
      <c r="R692" s="248"/>
      <c r="S692" s="117"/>
      <c r="T692" s="248"/>
      <c r="U692" s="117"/>
      <c r="V692" s="162"/>
      <c r="W692" s="117"/>
      <c r="X692" s="117"/>
    </row>
    <row r="693" spans="1:24">
      <c r="A693" s="117"/>
      <c r="B693" s="117"/>
      <c r="C693" s="117"/>
      <c r="D693" s="147"/>
      <c r="E693" s="117"/>
      <c r="F693" s="117"/>
      <c r="G693" s="248"/>
      <c r="H693" s="117"/>
      <c r="I693" s="248"/>
      <c r="J693" s="117"/>
      <c r="K693" s="248"/>
      <c r="L693" s="249"/>
      <c r="M693" s="117"/>
      <c r="N693" s="248"/>
      <c r="O693" s="117"/>
      <c r="P693" s="249"/>
      <c r="Q693" s="249"/>
      <c r="R693" s="248"/>
      <c r="S693" s="117"/>
      <c r="T693" s="248"/>
      <c r="U693" s="117"/>
      <c r="V693" s="162"/>
      <c r="W693" s="117"/>
      <c r="X693" s="117"/>
    </row>
    <row r="694" spans="1:24">
      <c r="A694" s="117"/>
      <c r="B694" s="117"/>
      <c r="C694" s="117"/>
      <c r="D694" s="147"/>
      <c r="E694" s="117"/>
      <c r="F694" s="117"/>
      <c r="G694" s="248"/>
      <c r="H694" s="117"/>
      <c r="I694" s="248"/>
      <c r="J694" s="117"/>
      <c r="K694" s="248"/>
      <c r="L694" s="249"/>
      <c r="M694" s="117"/>
      <c r="N694" s="248"/>
      <c r="O694" s="117"/>
      <c r="P694" s="249"/>
      <c r="Q694" s="249"/>
      <c r="R694" s="248"/>
      <c r="S694" s="117"/>
      <c r="T694" s="248"/>
      <c r="U694" s="117"/>
      <c r="V694" s="162"/>
      <c r="W694" s="117"/>
      <c r="X694" s="117"/>
    </row>
    <row r="695" spans="1:24">
      <c r="A695" s="117"/>
      <c r="B695" s="117"/>
      <c r="C695" s="117"/>
      <c r="D695" s="147"/>
      <c r="E695" s="117"/>
      <c r="F695" s="117"/>
      <c r="G695" s="248"/>
      <c r="H695" s="117"/>
      <c r="I695" s="248"/>
      <c r="J695" s="117"/>
      <c r="K695" s="248"/>
      <c r="L695" s="249"/>
      <c r="M695" s="117"/>
      <c r="N695" s="248"/>
      <c r="O695" s="117"/>
      <c r="P695" s="249"/>
      <c r="Q695" s="249"/>
      <c r="R695" s="248"/>
      <c r="S695" s="117"/>
      <c r="T695" s="248"/>
      <c r="U695" s="117"/>
      <c r="V695" s="162"/>
      <c r="W695" s="117"/>
      <c r="X695" s="117"/>
    </row>
    <row r="696" spans="1:24">
      <c r="A696" s="117"/>
      <c r="B696" s="117"/>
      <c r="C696" s="117"/>
      <c r="D696" s="147"/>
      <c r="E696" s="117"/>
      <c r="F696" s="117"/>
      <c r="G696" s="248"/>
      <c r="H696" s="117"/>
      <c r="I696" s="248"/>
      <c r="J696" s="117"/>
      <c r="K696" s="248"/>
      <c r="L696" s="249"/>
      <c r="M696" s="117"/>
      <c r="N696" s="248"/>
      <c r="O696" s="117"/>
      <c r="P696" s="249"/>
      <c r="Q696" s="249"/>
      <c r="R696" s="248"/>
      <c r="S696" s="117"/>
      <c r="T696" s="248"/>
      <c r="U696" s="117"/>
      <c r="V696" s="162"/>
      <c r="W696" s="117"/>
    </row>
    <row r="697" spans="1:24">
      <c r="V697" s="162"/>
      <c r="W697" s="117"/>
    </row>
  </sheetData>
  <mergeCells count="1444">
    <mergeCell ref="A655:T655"/>
    <mergeCell ref="A657:D657"/>
    <mergeCell ref="A658:D658"/>
    <mergeCell ref="A648:T648"/>
    <mergeCell ref="A649:T649"/>
    <mergeCell ref="A650:XFD650"/>
    <mergeCell ref="A651:B651"/>
    <mergeCell ref="C651:D654"/>
    <mergeCell ref="E651:K651"/>
    <mergeCell ref="L651:T651"/>
    <mergeCell ref="A652:A654"/>
    <mergeCell ref="B652:B654"/>
    <mergeCell ref="E652:E654"/>
    <mergeCell ref="F652:G652"/>
    <mergeCell ref="H652:I652"/>
    <mergeCell ref="J652:K652"/>
    <mergeCell ref="L652:L654"/>
    <mergeCell ref="M652:N652"/>
    <mergeCell ref="O652:R652"/>
    <mergeCell ref="S652:T652"/>
    <mergeCell ref="F653:F654"/>
    <mergeCell ref="G653:G654"/>
    <mergeCell ref="H653:H654"/>
    <mergeCell ref="I653:I654"/>
    <mergeCell ref="J653:J654"/>
    <mergeCell ref="K653:K654"/>
    <mergeCell ref="M653:M654"/>
    <mergeCell ref="N653:N654"/>
    <mergeCell ref="O653:Q653"/>
    <mergeCell ref="R653:R654"/>
    <mergeCell ref="S653:S654"/>
    <mergeCell ref="T653:T654"/>
    <mergeCell ref="A465:D465"/>
    <mergeCell ref="A466:D466"/>
    <mergeCell ref="A215:D215"/>
    <mergeCell ref="A216:D216"/>
    <mergeCell ref="A235:D235"/>
    <mergeCell ref="A236:D236"/>
    <mergeCell ref="A254:D254"/>
    <mergeCell ref="A308:D308"/>
    <mergeCell ref="A309:D309"/>
    <mergeCell ref="A322:D322"/>
    <mergeCell ref="A323:D323"/>
    <mergeCell ref="A368:D368"/>
    <mergeCell ref="A422:D422"/>
    <mergeCell ref="A423:D423"/>
    <mergeCell ref="A176:T176"/>
    <mergeCell ref="A180:D180"/>
    <mergeCell ref="A181:D181"/>
    <mergeCell ref="I189:I190"/>
    <mergeCell ref="J189:J190"/>
    <mergeCell ref="K189:K190"/>
    <mergeCell ref="M189:M190"/>
    <mergeCell ref="N189:N190"/>
    <mergeCell ref="O189:Q189"/>
    <mergeCell ref="R189:R190"/>
    <mergeCell ref="S189:S190"/>
    <mergeCell ref="T189:T190"/>
    <mergeCell ref="A191:T191"/>
    <mergeCell ref="A184:T184"/>
    <mergeCell ref="A185:T185"/>
    <mergeCell ref="A186:XFD186"/>
    <mergeCell ref="A187:B187"/>
    <mergeCell ref="K174:K175"/>
    <mergeCell ref="M174:M175"/>
    <mergeCell ref="N174:N175"/>
    <mergeCell ref="O174:Q174"/>
    <mergeCell ref="R174:R175"/>
    <mergeCell ref="F174:F175"/>
    <mergeCell ref="G174:G175"/>
    <mergeCell ref="H174:H175"/>
    <mergeCell ref="I174:I175"/>
    <mergeCell ref="J174:J175"/>
    <mergeCell ref="A169:T169"/>
    <mergeCell ref="A170:T170"/>
    <mergeCell ref="A171:XFD171"/>
    <mergeCell ref="A172:B172"/>
    <mergeCell ref="C172:D175"/>
    <mergeCell ref="E172:K172"/>
    <mergeCell ref="L172:T172"/>
    <mergeCell ref="A173:A175"/>
    <mergeCell ref="B173:B175"/>
    <mergeCell ref="E173:E175"/>
    <mergeCell ref="F173:G173"/>
    <mergeCell ref="H173:I173"/>
    <mergeCell ref="J173:K173"/>
    <mergeCell ref="L173:L175"/>
    <mergeCell ref="M173:N173"/>
    <mergeCell ref="O173:R173"/>
    <mergeCell ref="S173:T173"/>
    <mergeCell ref="S174:S175"/>
    <mergeCell ref="T174:T175"/>
    <mergeCell ref="A159:T159"/>
    <mergeCell ref="K157:K158"/>
    <mergeCell ref="M157:M158"/>
    <mergeCell ref="N157:N158"/>
    <mergeCell ref="O157:Q157"/>
    <mergeCell ref="R157:R158"/>
    <mergeCell ref="F157:F158"/>
    <mergeCell ref="G157:G158"/>
    <mergeCell ref="H157:H158"/>
    <mergeCell ref="I157:I158"/>
    <mergeCell ref="J157:J158"/>
    <mergeCell ref="A165:D165"/>
    <mergeCell ref="A166:D166"/>
    <mergeCell ref="A146:T146"/>
    <mergeCell ref="A148:D148"/>
    <mergeCell ref="A149:D149"/>
    <mergeCell ref="A152:T152"/>
    <mergeCell ref="A153:T153"/>
    <mergeCell ref="A154:XFD154"/>
    <mergeCell ref="A155:B155"/>
    <mergeCell ref="C155:D158"/>
    <mergeCell ref="E155:K155"/>
    <mergeCell ref="L155:T155"/>
    <mergeCell ref="A156:A158"/>
    <mergeCell ref="B156:B158"/>
    <mergeCell ref="E156:E158"/>
    <mergeCell ref="F156:G156"/>
    <mergeCell ref="H156:I156"/>
    <mergeCell ref="J156:K156"/>
    <mergeCell ref="L156:L158"/>
    <mergeCell ref="M156:N156"/>
    <mergeCell ref="O156:R156"/>
    <mergeCell ref="S156:T156"/>
    <mergeCell ref="S157:S158"/>
    <mergeCell ref="T157:T158"/>
    <mergeCell ref="A141:XFD141"/>
    <mergeCell ref="A142:B142"/>
    <mergeCell ref="C142:D145"/>
    <mergeCell ref="E142:K142"/>
    <mergeCell ref="L142:T142"/>
    <mergeCell ref="A143:A145"/>
    <mergeCell ref="B143:B145"/>
    <mergeCell ref="E143:E145"/>
    <mergeCell ref="F143:G143"/>
    <mergeCell ref="H143:I143"/>
    <mergeCell ref="J143:K143"/>
    <mergeCell ref="L143:L145"/>
    <mergeCell ref="M143:N143"/>
    <mergeCell ref="O143:R143"/>
    <mergeCell ref="S143:T143"/>
    <mergeCell ref="F144:F145"/>
    <mergeCell ref="T144:T145"/>
    <mergeCell ref="M144:M145"/>
    <mergeCell ref="N144:N145"/>
    <mergeCell ref="O144:Q144"/>
    <mergeCell ref="R144:R145"/>
    <mergeCell ref="S144:S145"/>
    <mergeCell ref="G144:G145"/>
    <mergeCell ref="H144:H145"/>
    <mergeCell ref="I144:I145"/>
    <mergeCell ref="J144:J145"/>
    <mergeCell ref="K144:K145"/>
    <mergeCell ref="A130:T130"/>
    <mergeCell ref="A139:T139"/>
    <mergeCell ref="A140:T140"/>
    <mergeCell ref="S127:T127"/>
    <mergeCell ref="F128:F129"/>
    <mergeCell ref="G128:G129"/>
    <mergeCell ref="H128:H129"/>
    <mergeCell ref="I128:I129"/>
    <mergeCell ref="J128:J129"/>
    <mergeCell ref="K128:K129"/>
    <mergeCell ref="M128:M129"/>
    <mergeCell ref="N128:N129"/>
    <mergeCell ref="O128:Q128"/>
    <mergeCell ref="R128:R129"/>
    <mergeCell ref="S128:S129"/>
    <mergeCell ref="T128:T129"/>
    <mergeCell ref="A135:D135"/>
    <mergeCell ref="A136:D136"/>
    <mergeCell ref="A117:T117"/>
    <mergeCell ref="A119:D119"/>
    <mergeCell ref="A120:D120"/>
    <mergeCell ref="K115:K116"/>
    <mergeCell ref="M115:M116"/>
    <mergeCell ref="N115:N116"/>
    <mergeCell ref="O115:Q115"/>
    <mergeCell ref="R115:R116"/>
    <mergeCell ref="F115:F116"/>
    <mergeCell ref="G115:G116"/>
    <mergeCell ref="H115:H116"/>
    <mergeCell ref="I115:I116"/>
    <mergeCell ref="J115:J116"/>
    <mergeCell ref="A123:T123"/>
    <mergeCell ref="A124:T124"/>
    <mergeCell ref="A125:XFD125"/>
    <mergeCell ref="A126:B126"/>
    <mergeCell ref="C126:D129"/>
    <mergeCell ref="E126:K126"/>
    <mergeCell ref="L126:T126"/>
    <mergeCell ref="A127:A129"/>
    <mergeCell ref="B127:B129"/>
    <mergeCell ref="E127:E129"/>
    <mergeCell ref="F127:G127"/>
    <mergeCell ref="H127:I127"/>
    <mergeCell ref="J127:K127"/>
    <mergeCell ref="L127:L129"/>
    <mergeCell ref="M127:N127"/>
    <mergeCell ref="O127:R127"/>
    <mergeCell ref="A97:T97"/>
    <mergeCell ref="K95:K96"/>
    <mergeCell ref="M95:M96"/>
    <mergeCell ref="N95:N96"/>
    <mergeCell ref="O95:Q95"/>
    <mergeCell ref="R95:R96"/>
    <mergeCell ref="F95:F96"/>
    <mergeCell ref="G95:G96"/>
    <mergeCell ref="H95:H96"/>
    <mergeCell ref="I95:I96"/>
    <mergeCell ref="J95:J96"/>
    <mergeCell ref="A107:D107"/>
    <mergeCell ref="A108:D108"/>
    <mergeCell ref="A110:T110"/>
    <mergeCell ref="A111:T111"/>
    <mergeCell ref="A112:XFD112"/>
    <mergeCell ref="A113:B113"/>
    <mergeCell ref="C113:D116"/>
    <mergeCell ref="E113:K113"/>
    <mergeCell ref="L113:T113"/>
    <mergeCell ref="A114:A116"/>
    <mergeCell ref="B114:B116"/>
    <mergeCell ref="E114:E116"/>
    <mergeCell ref="F114:G114"/>
    <mergeCell ref="H114:I114"/>
    <mergeCell ref="J114:K114"/>
    <mergeCell ref="L114:L116"/>
    <mergeCell ref="M114:N114"/>
    <mergeCell ref="O114:R114"/>
    <mergeCell ref="S114:T114"/>
    <mergeCell ref="S115:S116"/>
    <mergeCell ref="T115:T116"/>
    <mergeCell ref="A91:T91"/>
    <mergeCell ref="A92:XFD92"/>
    <mergeCell ref="A93:B93"/>
    <mergeCell ref="C93:D96"/>
    <mergeCell ref="E93:K93"/>
    <mergeCell ref="L93:T93"/>
    <mergeCell ref="A94:A96"/>
    <mergeCell ref="B94:B96"/>
    <mergeCell ref="E94:E96"/>
    <mergeCell ref="F94:G94"/>
    <mergeCell ref="H94:I94"/>
    <mergeCell ref="J94:K94"/>
    <mergeCell ref="L94:L96"/>
    <mergeCell ref="M94:N94"/>
    <mergeCell ref="O94:R94"/>
    <mergeCell ref="S94:T94"/>
    <mergeCell ref="S95:S96"/>
    <mergeCell ref="T95:T96"/>
    <mergeCell ref="A75:T75"/>
    <mergeCell ref="S72:T72"/>
    <mergeCell ref="F73:F74"/>
    <mergeCell ref="G73:G74"/>
    <mergeCell ref="H73:H74"/>
    <mergeCell ref="I73:I74"/>
    <mergeCell ref="J73:J74"/>
    <mergeCell ref="K73:K74"/>
    <mergeCell ref="M73:M74"/>
    <mergeCell ref="N73:N74"/>
    <mergeCell ref="O73:Q73"/>
    <mergeCell ref="R73:R74"/>
    <mergeCell ref="S73:S74"/>
    <mergeCell ref="T73:T74"/>
    <mergeCell ref="A86:D86"/>
    <mergeCell ref="A87:D87"/>
    <mergeCell ref="A90:T90"/>
    <mergeCell ref="A62:T62"/>
    <mergeCell ref="A64:D64"/>
    <mergeCell ref="A65:D65"/>
    <mergeCell ref="K60:K61"/>
    <mergeCell ref="M60:M61"/>
    <mergeCell ref="N60:N61"/>
    <mergeCell ref="O60:Q60"/>
    <mergeCell ref="R60:R61"/>
    <mergeCell ref="F60:F61"/>
    <mergeCell ref="G60:G61"/>
    <mergeCell ref="H60:H61"/>
    <mergeCell ref="I60:I61"/>
    <mergeCell ref="J60:J61"/>
    <mergeCell ref="A68:T68"/>
    <mergeCell ref="A69:T69"/>
    <mergeCell ref="A70:XFD70"/>
    <mergeCell ref="A71:B71"/>
    <mergeCell ref="C71:D74"/>
    <mergeCell ref="E71:K71"/>
    <mergeCell ref="L71:T71"/>
    <mergeCell ref="A72:A74"/>
    <mergeCell ref="B72:B74"/>
    <mergeCell ref="E72:E74"/>
    <mergeCell ref="F72:G72"/>
    <mergeCell ref="H72:I72"/>
    <mergeCell ref="J72:K72"/>
    <mergeCell ref="L72:L74"/>
    <mergeCell ref="M72:N72"/>
    <mergeCell ref="O72:R72"/>
    <mergeCell ref="A51:D51"/>
    <mergeCell ref="A52:D52"/>
    <mergeCell ref="A55:T55"/>
    <mergeCell ref="M47:M48"/>
    <mergeCell ref="N47:N48"/>
    <mergeCell ref="O47:Q47"/>
    <mergeCell ref="R47:R48"/>
    <mergeCell ref="S47:S48"/>
    <mergeCell ref="G47:G48"/>
    <mergeCell ref="H47:H48"/>
    <mergeCell ref="I47:I48"/>
    <mergeCell ref="J47:J48"/>
    <mergeCell ref="K47:K48"/>
    <mergeCell ref="A56:T56"/>
    <mergeCell ref="A57:XFD57"/>
    <mergeCell ref="A58:B58"/>
    <mergeCell ref="C58:D61"/>
    <mergeCell ref="E58:K58"/>
    <mergeCell ref="L58:T58"/>
    <mergeCell ref="A59:A61"/>
    <mergeCell ref="B59:B61"/>
    <mergeCell ref="E59:E61"/>
    <mergeCell ref="F59:G59"/>
    <mergeCell ref="H59:I59"/>
    <mergeCell ref="J59:K59"/>
    <mergeCell ref="L59:L61"/>
    <mergeCell ref="M59:N59"/>
    <mergeCell ref="O59:R59"/>
    <mergeCell ref="S59:T59"/>
    <mergeCell ref="S60:S61"/>
    <mergeCell ref="T60:T61"/>
    <mergeCell ref="A45:B45"/>
    <mergeCell ref="C45:D48"/>
    <mergeCell ref="E45:K45"/>
    <mergeCell ref="L45:T45"/>
    <mergeCell ref="A46:A48"/>
    <mergeCell ref="B46:B48"/>
    <mergeCell ref="E46:E48"/>
    <mergeCell ref="F46:G46"/>
    <mergeCell ref="H46:I46"/>
    <mergeCell ref="J46:K46"/>
    <mergeCell ref="L46:L48"/>
    <mergeCell ref="M46:N46"/>
    <mergeCell ref="O46:R46"/>
    <mergeCell ref="S46:T46"/>
    <mergeCell ref="F47:F48"/>
    <mergeCell ref="T47:T48"/>
    <mergeCell ref="A49:T49"/>
    <mergeCell ref="A42:T42"/>
    <mergeCell ref="A43:T43"/>
    <mergeCell ref="O32:R32"/>
    <mergeCell ref="S32:T32"/>
    <mergeCell ref="F33:F34"/>
    <mergeCell ref="G33:G34"/>
    <mergeCell ref="H33:H34"/>
    <mergeCell ref="I33:I34"/>
    <mergeCell ref="J33:J34"/>
    <mergeCell ref="K33:K34"/>
    <mergeCell ref="M33:M34"/>
    <mergeCell ref="N33:N34"/>
    <mergeCell ref="O33:Q33"/>
    <mergeCell ref="R33:R34"/>
    <mergeCell ref="S33:S34"/>
    <mergeCell ref="T33:T34"/>
    <mergeCell ref="A44:XFD44"/>
    <mergeCell ref="A29:T29"/>
    <mergeCell ref="A30:XFD30"/>
    <mergeCell ref="A31:B31"/>
    <mergeCell ref="C31:D34"/>
    <mergeCell ref="E31:K31"/>
    <mergeCell ref="L31:T31"/>
    <mergeCell ref="A32:A34"/>
    <mergeCell ref="B32:B34"/>
    <mergeCell ref="E32:E34"/>
    <mergeCell ref="F32:G32"/>
    <mergeCell ref="H32:I32"/>
    <mergeCell ref="J32:K32"/>
    <mergeCell ref="L32:L34"/>
    <mergeCell ref="M32:N32"/>
    <mergeCell ref="A35:T35"/>
    <mergeCell ref="A38:D38"/>
    <mergeCell ref="A39:D39"/>
    <mergeCell ref="A21:T21"/>
    <mergeCell ref="A24:D24"/>
    <mergeCell ref="A25:D25"/>
    <mergeCell ref="S18:T18"/>
    <mergeCell ref="F19:F20"/>
    <mergeCell ref="G19:G20"/>
    <mergeCell ref="H19:H20"/>
    <mergeCell ref="I19:I20"/>
    <mergeCell ref="J19:J20"/>
    <mergeCell ref="K19:K20"/>
    <mergeCell ref="M19:M20"/>
    <mergeCell ref="N19:N20"/>
    <mergeCell ref="O19:Q19"/>
    <mergeCell ref="R19:R20"/>
    <mergeCell ref="S19:S20"/>
    <mergeCell ref="T19:T20"/>
    <mergeCell ref="A28:T28"/>
    <mergeCell ref="A17:B17"/>
    <mergeCell ref="C17:D20"/>
    <mergeCell ref="E17:K17"/>
    <mergeCell ref="L17:T17"/>
    <mergeCell ref="A18:A20"/>
    <mergeCell ref="B18:B20"/>
    <mergeCell ref="E18:E20"/>
    <mergeCell ref="F18:G18"/>
    <mergeCell ref="H18:I18"/>
    <mergeCell ref="J18:K18"/>
    <mergeCell ref="L18:L20"/>
    <mergeCell ref="M18:N18"/>
    <mergeCell ref="A8:T8"/>
    <mergeCell ref="A10:D10"/>
    <mergeCell ref="A11:D11"/>
    <mergeCell ref="A12:D12"/>
    <mergeCell ref="H5:I5"/>
    <mergeCell ref="R6:R7"/>
    <mergeCell ref="J5:K5"/>
    <mergeCell ref="L5:L7"/>
    <mergeCell ref="O18:R18"/>
    <mergeCell ref="A14:T14"/>
    <mergeCell ref="A15:T15"/>
    <mergeCell ref="A16:XFD16"/>
    <mergeCell ref="A1:T1"/>
    <mergeCell ref="A2:T2"/>
    <mergeCell ref="A3:XFD3"/>
    <mergeCell ref="A4:B4"/>
    <mergeCell ref="C4:D7"/>
    <mergeCell ref="E4:K4"/>
    <mergeCell ref="L4:T4"/>
    <mergeCell ref="A5:A7"/>
    <mergeCell ref="B5:B7"/>
    <mergeCell ref="E5:E7"/>
    <mergeCell ref="S6:S7"/>
    <mergeCell ref="T6:T7"/>
    <mergeCell ref="S5:T5"/>
    <mergeCell ref="F6:F7"/>
    <mergeCell ref="G6:G7"/>
    <mergeCell ref="H6:H7"/>
    <mergeCell ref="O5:R5"/>
    <mergeCell ref="I6:I7"/>
    <mergeCell ref="J6:J7"/>
    <mergeCell ref="K6:K7"/>
    <mergeCell ref="M6:M7"/>
    <mergeCell ref="N6:N7"/>
    <mergeCell ref="O6:Q6"/>
    <mergeCell ref="F5:G5"/>
    <mergeCell ref="M5:N5"/>
    <mergeCell ref="A188:A190"/>
    <mergeCell ref="B188:B190"/>
    <mergeCell ref="E188:E190"/>
    <mergeCell ref="F188:G188"/>
    <mergeCell ref="H188:I188"/>
    <mergeCell ref="J188:K188"/>
    <mergeCell ref="L188:L190"/>
    <mergeCell ref="M188:N188"/>
    <mergeCell ref="O188:R188"/>
    <mergeCell ref="S188:T188"/>
    <mergeCell ref="F189:F190"/>
    <mergeCell ref="G189:G190"/>
    <mergeCell ref="H189:H190"/>
    <mergeCell ref="M208:M209"/>
    <mergeCell ref="N208:N209"/>
    <mergeCell ref="A203:T203"/>
    <mergeCell ref="O208:Q208"/>
    <mergeCell ref="R208:R209"/>
    <mergeCell ref="S208:S209"/>
    <mergeCell ref="T208:T209"/>
    <mergeCell ref="A199:D199"/>
    <mergeCell ref="A200:D200"/>
    <mergeCell ref="C187:D190"/>
    <mergeCell ref="E187:K187"/>
    <mergeCell ref="L187:T187"/>
    <mergeCell ref="A210:T210"/>
    <mergeCell ref="A204:T204"/>
    <mergeCell ref="A205:XFD205"/>
    <mergeCell ref="A206:B206"/>
    <mergeCell ref="C206:D209"/>
    <mergeCell ref="E206:K206"/>
    <mergeCell ref="L206:T206"/>
    <mergeCell ref="A207:A209"/>
    <mergeCell ref="B207:B209"/>
    <mergeCell ref="E207:E209"/>
    <mergeCell ref="F207:G207"/>
    <mergeCell ref="H207:I207"/>
    <mergeCell ref="J207:K207"/>
    <mergeCell ref="L207:L209"/>
    <mergeCell ref="M207:N207"/>
    <mergeCell ref="O207:R207"/>
    <mergeCell ref="S207:T207"/>
    <mergeCell ref="F208:F209"/>
    <mergeCell ref="G208:G209"/>
    <mergeCell ref="H208:H209"/>
    <mergeCell ref="I208:I209"/>
    <mergeCell ref="J208:J209"/>
    <mergeCell ref="K208:K209"/>
    <mergeCell ref="A219:T219"/>
    <mergeCell ref="A220:T220"/>
    <mergeCell ref="A221:XFD221"/>
    <mergeCell ref="A222:B222"/>
    <mergeCell ref="C222:D225"/>
    <mergeCell ref="E222:K222"/>
    <mergeCell ref="L222:T222"/>
    <mergeCell ref="A223:A225"/>
    <mergeCell ref="B223:B225"/>
    <mergeCell ref="E223:E225"/>
    <mergeCell ref="F223:G223"/>
    <mergeCell ref="H223:I223"/>
    <mergeCell ref="J223:K223"/>
    <mergeCell ref="L223:L225"/>
    <mergeCell ref="M223:N223"/>
    <mergeCell ref="O223:R223"/>
    <mergeCell ref="S223:T223"/>
    <mergeCell ref="F224:F225"/>
    <mergeCell ref="G224:G225"/>
    <mergeCell ref="H224:H225"/>
    <mergeCell ref="I224:I225"/>
    <mergeCell ref="J224:J225"/>
    <mergeCell ref="K224:K225"/>
    <mergeCell ref="M224:M225"/>
    <mergeCell ref="N224:N225"/>
    <mergeCell ref="O224:Q224"/>
    <mergeCell ref="R224:R225"/>
    <mergeCell ref="S224:S225"/>
    <mergeCell ref="T224:T225"/>
    <mergeCell ref="A226:T226"/>
    <mergeCell ref="A237:XFD237"/>
    <mergeCell ref="J243:K243"/>
    <mergeCell ref="L243:L245"/>
    <mergeCell ref="M243:N243"/>
    <mergeCell ref="O243:R243"/>
    <mergeCell ref="S243:T243"/>
    <mergeCell ref="F244:F245"/>
    <mergeCell ref="G244:G245"/>
    <mergeCell ref="H244:H245"/>
    <mergeCell ref="M260:N260"/>
    <mergeCell ref="O260:R260"/>
    <mergeCell ref="S260:T260"/>
    <mergeCell ref="F261:F262"/>
    <mergeCell ref="G261:G262"/>
    <mergeCell ref="H261:H262"/>
    <mergeCell ref="I261:I262"/>
    <mergeCell ref="I244:I245"/>
    <mergeCell ref="J244:J245"/>
    <mergeCell ref="K244:K245"/>
    <mergeCell ref="M244:M245"/>
    <mergeCell ref="N244:N245"/>
    <mergeCell ref="O244:Q244"/>
    <mergeCell ref="R244:R245"/>
    <mergeCell ref="S244:S245"/>
    <mergeCell ref="T244:T245"/>
    <mergeCell ref="A239:T239"/>
    <mergeCell ref="A240:T240"/>
    <mergeCell ref="A241:XFD241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S273:T273"/>
    <mergeCell ref="F274:F275"/>
    <mergeCell ref="G274:G275"/>
    <mergeCell ref="H274:H275"/>
    <mergeCell ref="I274:I275"/>
    <mergeCell ref="J274:J275"/>
    <mergeCell ref="J261:J262"/>
    <mergeCell ref="K261:K262"/>
    <mergeCell ref="M261:M262"/>
    <mergeCell ref="N261:N262"/>
    <mergeCell ref="O261:Q261"/>
    <mergeCell ref="R261:R262"/>
    <mergeCell ref="S261:S262"/>
    <mergeCell ref="T261:T262"/>
    <mergeCell ref="A263:T263"/>
    <mergeCell ref="A246:T246"/>
    <mergeCell ref="A253:D253"/>
    <mergeCell ref="A256:T256"/>
    <mergeCell ref="A257:T257"/>
    <mergeCell ref="A258:XFD258"/>
    <mergeCell ref="A259:B259"/>
    <mergeCell ref="C259:D262"/>
    <mergeCell ref="E259:K259"/>
    <mergeCell ref="L259:T259"/>
    <mergeCell ref="A260:A262"/>
    <mergeCell ref="B260:B262"/>
    <mergeCell ref="E260:E262"/>
    <mergeCell ref="F260:G260"/>
    <mergeCell ref="H260:I260"/>
    <mergeCell ref="J260:K260"/>
    <mergeCell ref="L260:L262"/>
    <mergeCell ref="F287:F288"/>
    <mergeCell ref="G287:G288"/>
    <mergeCell ref="H287:H288"/>
    <mergeCell ref="I287:I288"/>
    <mergeCell ref="J287:J288"/>
    <mergeCell ref="K274:K275"/>
    <mergeCell ref="M274:M275"/>
    <mergeCell ref="N274:N275"/>
    <mergeCell ref="O274:Q274"/>
    <mergeCell ref="R274:R275"/>
    <mergeCell ref="S274:S275"/>
    <mergeCell ref="T274:T275"/>
    <mergeCell ref="A276:T276"/>
    <mergeCell ref="A278:D278"/>
    <mergeCell ref="A265:D265"/>
    <mergeCell ref="A266:D266"/>
    <mergeCell ref="A269:T269"/>
    <mergeCell ref="A270:T270"/>
    <mergeCell ref="A271:XFD271"/>
    <mergeCell ref="A272:B272"/>
    <mergeCell ref="C272:D275"/>
    <mergeCell ref="E272:K272"/>
    <mergeCell ref="L272:T272"/>
    <mergeCell ref="A273:A275"/>
    <mergeCell ref="B273:B275"/>
    <mergeCell ref="E273:E275"/>
    <mergeCell ref="F273:G273"/>
    <mergeCell ref="H273:I273"/>
    <mergeCell ref="J273:K273"/>
    <mergeCell ref="L273:L275"/>
    <mergeCell ref="M273:N273"/>
    <mergeCell ref="O273:R273"/>
    <mergeCell ref="H300:H301"/>
    <mergeCell ref="I300:I301"/>
    <mergeCell ref="J300:J301"/>
    <mergeCell ref="K300:K301"/>
    <mergeCell ref="K287:K288"/>
    <mergeCell ref="M287:M288"/>
    <mergeCell ref="N287:N288"/>
    <mergeCell ref="O287:Q287"/>
    <mergeCell ref="R287:R288"/>
    <mergeCell ref="S287:S288"/>
    <mergeCell ref="T287:T288"/>
    <mergeCell ref="A289:T289"/>
    <mergeCell ref="A291:D291"/>
    <mergeCell ref="A279:D279"/>
    <mergeCell ref="A280:D280"/>
    <mergeCell ref="A282:T282"/>
    <mergeCell ref="A283:T283"/>
    <mergeCell ref="A284:XFD284"/>
    <mergeCell ref="A285:B285"/>
    <mergeCell ref="C285:D288"/>
    <mergeCell ref="E285:K285"/>
    <mergeCell ref="L285:T285"/>
    <mergeCell ref="A286:A288"/>
    <mergeCell ref="B286:B288"/>
    <mergeCell ref="E286:E288"/>
    <mergeCell ref="F286:G286"/>
    <mergeCell ref="H286:I286"/>
    <mergeCell ref="J286:K286"/>
    <mergeCell ref="L286:L288"/>
    <mergeCell ref="M286:N286"/>
    <mergeCell ref="O286:R286"/>
    <mergeCell ref="S286:T286"/>
    <mergeCell ref="M300:M301"/>
    <mergeCell ref="N300:N301"/>
    <mergeCell ref="O300:Q300"/>
    <mergeCell ref="R300:R301"/>
    <mergeCell ref="S300:S301"/>
    <mergeCell ref="T300:T301"/>
    <mergeCell ref="A302:T302"/>
    <mergeCell ref="A292:D292"/>
    <mergeCell ref="A295:T295"/>
    <mergeCell ref="A296:T296"/>
    <mergeCell ref="A297:XFD297"/>
    <mergeCell ref="A298:B298"/>
    <mergeCell ref="C298:D301"/>
    <mergeCell ref="E298:K298"/>
    <mergeCell ref="L298:T298"/>
    <mergeCell ref="A299:A301"/>
    <mergeCell ref="B299:B301"/>
    <mergeCell ref="E299:E301"/>
    <mergeCell ref="F299:G299"/>
    <mergeCell ref="H299:I299"/>
    <mergeCell ref="J299:K299"/>
    <mergeCell ref="L299:L301"/>
    <mergeCell ref="M299:N299"/>
    <mergeCell ref="O299:R299"/>
    <mergeCell ref="S299:T299"/>
    <mergeCell ref="F300:F301"/>
    <mergeCell ref="G300:G301"/>
    <mergeCell ref="S331:S332"/>
    <mergeCell ref="T331:T332"/>
    <mergeCell ref="M317:M318"/>
    <mergeCell ref="N317:N318"/>
    <mergeCell ref="A312:T312"/>
    <mergeCell ref="O317:Q317"/>
    <mergeCell ref="R317:R318"/>
    <mergeCell ref="S317:S318"/>
    <mergeCell ref="T317:T318"/>
    <mergeCell ref="A319:T319"/>
    <mergeCell ref="A313:T313"/>
    <mergeCell ref="A314:XFD314"/>
    <mergeCell ref="A315:B315"/>
    <mergeCell ref="C315:D318"/>
    <mergeCell ref="E315:K315"/>
    <mergeCell ref="L315:T315"/>
    <mergeCell ref="A316:A318"/>
    <mergeCell ref="B316:B318"/>
    <mergeCell ref="E316:E318"/>
    <mergeCell ref="F316:G316"/>
    <mergeCell ref="H316:I316"/>
    <mergeCell ref="J316:K316"/>
    <mergeCell ref="L316:L318"/>
    <mergeCell ref="M316:N316"/>
    <mergeCell ref="O316:R316"/>
    <mergeCell ref="S316:T316"/>
    <mergeCell ref="F317:F318"/>
    <mergeCell ref="G317:G318"/>
    <mergeCell ref="H317:H318"/>
    <mergeCell ref="I317:I318"/>
    <mergeCell ref="J317:J318"/>
    <mergeCell ref="K317:K318"/>
    <mergeCell ref="M343:N343"/>
    <mergeCell ref="O343:R343"/>
    <mergeCell ref="S343:T343"/>
    <mergeCell ref="F344:F345"/>
    <mergeCell ref="G344:G345"/>
    <mergeCell ref="A326:T326"/>
    <mergeCell ref="A327:T327"/>
    <mergeCell ref="A328:XFD328"/>
    <mergeCell ref="A329:B329"/>
    <mergeCell ref="C329:D332"/>
    <mergeCell ref="E329:K329"/>
    <mergeCell ref="L329:T329"/>
    <mergeCell ref="A330:A332"/>
    <mergeCell ref="B330:B332"/>
    <mergeCell ref="E330:E332"/>
    <mergeCell ref="F330:G330"/>
    <mergeCell ref="H330:I330"/>
    <mergeCell ref="J330:K330"/>
    <mergeCell ref="L330:L332"/>
    <mergeCell ref="M330:N330"/>
    <mergeCell ref="O330:R330"/>
    <mergeCell ref="S330:T330"/>
    <mergeCell ref="F331:F332"/>
    <mergeCell ref="G331:G332"/>
    <mergeCell ref="H331:H332"/>
    <mergeCell ref="I331:I332"/>
    <mergeCell ref="J331:J332"/>
    <mergeCell ref="K331:K332"/>
    <mergeCell ref="M331:M332"/>
    <mergeCell ref="N331:N332"/>
    <mergeCell ref="O331:Q331"/>
    <mergeCell ref="R331:R332"/>
    <mergeCell ref="J362:J363"/>
    <mergeCell ref="T344:T345"/>
    <mergeCell ref="A346:T346"/>
    <mergeCell ref="A353:D353"/>
    <mergeCell ref="A354:D354"/>
    <mergeCell ref="A356:XFD356"/>
    <mergeCell ref="H344:H345"/>
    <mergeCell ref="I344:I345"/>
    <mergeCell ref="J344:J345"/>
    <mergeCell ref="K344:K345"/>
    <mergeCell ref="M344:M345"/>
    <mergeCell ref="N344:N345"/>
    <mergeCell ref="O344:Q344"/>
    <mergeCell ref="R344:R345"/>
    <mergeCell ref="S344:S345"/>
    <mergeCell ref="A333:T333"/>
    <mergeCell ref="A335:D335"/>
    <mergeCell ref="A336:D336"/>
    <mergeCell ref="A339:T339"/>
    <mergeCell ref="A340:T340"/>
    <mergeCell ref="A341:XFD341"/>
    <mergeCell ref="A342:B342"/>
    <mergeCell ref="C342:D345"/>
    <mergeCell ref="E342:K342"/>
    <mergeCell ref="L342:T342"/>
    <mergeCell ref="A343:A345"/>
    <mergeCell ref="B343:B345"/>
    <mergeCell ref="E343:E345"/>
    <mergeCell ref="F343:G343"/>
    <mergeCell ref="H343:I343"/>
    <mergeCell ref="J343:K343"/>
    <mergeCell ref="L343:L345"/>
    <mergeCell ref="I375:I376"/>
    <mergeCell ref="J375:J376"/>
    <mergeCell ref="K375:K376"/>
    <mergeCell ref="K362:K363"/>
    <mergeCell ref="M362:M363"/>
    <mergeCell ref="N362:N363"/>
    <mergeCell ref="O362:Q362"/>
    <mergeCell ref="R362:R363"/>
    <mergeCell ref="S362:S363"/>
    <mergeCell ref="T362:T363"/>
    <mergeCell ref="A364:T364"/>
    <mergeCell ref="A357:T357"/>
    <mergeCell ref="A358:T358"/>
    <mergeCell ref="A359:XFD359"/>
    <mergeCell ref="A360:B360"/>
    <mergeCell ref="C360:D363"/>
    <mergeCell ref="E360:K360"/>
    <mergeCell ref="L360:T360"/>
    <mergeCell ref="A361:A363"/>
    <mergeCell ref="B361:B363"/>
    <mergeCell ref="E361:E363"/>
    <mergeCell ref="F361:G361"/>
    <mergeCell ref="H361:I361"/>
    <mergeCell ref="J361:K361"/>
    <mergeCell ref="L361:L363"/>
    <mergeCell ref="M361:N361"/>
    <mergeCell ref="O361:R361"/>
    <mergeCell ref="S361:T361"/>
    <mergeCell ref="F362:F363"/>
    <mergeCell ref="G362:G363"/>
    <mergeCell ref="H362:H363"/>
    <mergeCell ref="I362:I363"/>
    <mergeCell ref="K389:K390"/>
    <mergeCell ref="M389:M390"/>
    <mergeCell ref="M375:M376"/>
    <mergeCell ref="N375:N376"/>
    <mergeCell ref="O375:Q375"/>
    <mergeCell ref="R375:R376"/>
    <mergeCell ref="S375:S376"/>
    <mergeCell ref="T375:T376"/>
    <mergeCell ref="A377:T377"/>
    <mergeCell ref="A380:D380"/>
    <mergeCell ref="A381:D381"/>
    <mergeCell ref="A367:D367"/>
    <mergeCell ref="A370:T370"/>
    <mergeCell ref="A371:T371"/>
    <mergeCell ref="A372:XFD372"/>
    <mergeCell ref="A373:B373"/>
    <mergeCell ref="C373:D376"/>
    <mergeCell ref="E373:K373"/>
    <mergeCell ref="L373:T373"/>
    <mergeCell ref="A374:A376"/>
    <mergeCell ref="B374:B376"/>
    <mergeCell ref="E374:E376"/>
    <mergeCell ref="F374:G374"/>
    <mergeCell ref="H374:I374"/>
    <mergeCell ref="J374:K374"/>
    <mergeCell ref="L374:L376"/>
    <mergeCell ref="M374:N374"/>
    <mergeCell ref="O374:R374"/>
    <mergeCell ref="S374:T374"/>
    <mergeCell ref="F375:F376"/>
    <mergeCell ref="G375:G376"/>
    <mergeCell ref="H375:H376"/>
    <mergeCell ref="N403:N404"/>
    <mergeCell ref="N389:N390"/>
    <mergeCell ref="O389:Q389"/>
    <mergeCell ref="R389:R390"/>
    <mergeCell ref="S389:S390"/>
    <mergeCell ref="T389:T390"/>
    <mergeCell ref="A391:T391"/>
    <mergeCell ref="A394:D394"/>
    <mergeCell ref="A395:D395"/>
    <mergeCell ref="A398:T398"/>
    <mergeCell ref="A384:T384"/>
    <mergeCell ref="A385:T385"/>
    <mergeCell ref="A386:XFD386"/>
    <mergeCell ref="A387:B387"/>
    <mergeCell ref="C387:D390"/>
    <mergeCell ref="E387:K387"/>
    <mergeCell ref="L387:T387"/>
    <mergeCell ref="A388:A390"/>
    <mergeCell ref="B388:B390"/>
    <mergeCell ref="E388:E390"/>
    <mergeCell ref="F388:G388"/>
    <mergeCell ref="H388:I388"/>
    <mergeCell ref="J388:K388"/>
    <mergeCell ref="L388:L390"/>
    <mergeCell ref="M388:N388"/>
    <mergeCell ref="O388:R388"/>
    <mergeCell ref="S388:T388"/>
    <mergeCell ref="F389:F390"/>
    <mergeCell ref="G389:G390"/>
    <mergeCell ref="H389:H390"/>
    <mergeCell ref="I389:I390"/>
    <mergeCell ref="J389:J390"/>
    <mergeCell ref="O403:Q403"/>
    <mergeCell ref="R403:R404"/>
    <mergeCell ref="S403:S404"/>
    <mergeCell ref="T403:T404"/>
    <mergeCell ref="A405:T405"/>
    <mergeCell ref="A407:D407"/>
    <mergeCell ref="A408:D408"/>
    <mergeCell ref="A411:T411"/>
    <mergeCell ref="A412:T412"/>
    <mergeCell ref="A399:T399"/>
    <mergeCell ref="A400:XFD400"/>
    <mergeCell ref="A401:B401"/>
    <mergeCell ref="C401:D404"/>
    <mergeCell ref="E401:K401"/>
    <mergeCell ref="L401:T401"/>
    <mergeCell ref="A402:A404"/>
    <mergeCell ref="B402:B404"/>
    <mergeCell ref="E402:E404"/>
    <mergeCell ref="F402:G402"/>
    <mergeCell ref="H402:I402"/>
    <mergeCell ref="J402:K402"/>
    <mergeCell ref="L402:L404"/>
    <mergeCell ref="M402:N402"/>
    <mergeCell ref="O402:R402"/>
    <mergeCell ref="S402:T402"/>
    <mergeCell ref="F403:F404"/>
    <mergeCell ref="G403:G404"/>
    <mergeCell ref="H403:H404"/>
    <mergeCell ref="I403:I404"/>
    <mergeCell ref="J403:J404"/>
    <mergeCell ref="K403:K404"/>
    <mergeCell ref="M403:M404"/>
    <mergeCell ref="R416:R417"/>
    <mergeCell ref="S416:S417"/>
    <mergeCell ref="T416:T417"/>
    <mergeCell ref="A418:T418"/>
    <mergeCell ref="A413:XFD413"/>
    <mergeCell ref="A414:B414"/>
    <mergeCell ref="C414:D417"/>
    <mergeCell ref="E414:K414"/>
    <mergeCell ref="L414:T414"/>
    <mergeCell ref="A415:A417"/>
    <mergeCell ref="B415:B417"/>
    <mergeCell ref="E415:E417"/>
    <mergeCell ref="F415:G415"/>
    <mergeCell ref="H415:I415"/>
    <mergeCell ref="J415:K415"/>
    <mergeCell ref="L415:L417"/>
    <mergeCell ref="M415:N415"/>
    <mergeCell ref="O415:R415"/>
    <mergeCell ref="S415:T415"/>
    <mergeCell ref="F416:F417"/>
    <mergeCell ref="G416:G417"/>
    <mergeCell ref="H416:H417"/>
    <mergeCell ref="I416:I417"/>
    <mergeCell ref="J416:J417"/>
    <mergeCell ref="K416:K417"/>
    <mergeCell ref="M416:M417"/>
    <mergeCell ref="N416:N417"/>
    <mergeCell ref="O416:Q416"/>
    <mergeCell ref="S431:S432"/>
    <mergeCell ref="T431:T432"/>
    <mergeCell ref="A433:T433"/>
    <mergeCell ref="A426:T426"/>
    <mergeCell ref="A427:T427"/>
    <mergeCell ref="A428:XFD428"/>
    <mergeCell ref="A429:B429"/>
    <mergeCell ref="C429:D432"/>
    <mergeCell ref="E429:K429"/>
    <mergeCell ref="L429:T429"/>
    <mergeCell ref="A430:A432"/>
    <mergeCell ref="B430:B432"/>
    <mergeCell ref="E430:E432"/>
    <mergeCell ref="F430:G430"/>
    <mergeCell ref="H430:I430"/>
    <mergeCell ref="J430:K430"/>
    <mergeCell ref="L430:L432"/>
    <mergeCell ref="M430:N430"/>
    <mergeCell ref="O430:R430"/>
    <mergeCell ref="S430:T430"/>
    <mergeCell ref="F431:F432"/>
    <mergeCell ref="G431:G432"/>
    <mergeCell ref="H431:H432"/>
    <mergeCell ref="I431:I432"/>
    <mergeCell ref="J431:J432"/>
    <mergeCell ref="K431:K432"/>
    <mergeCell ref="M431:M432"/>
    <mergeCell ref="N431:N432"/>
    <mergeCell ref="O431:Q431"/>
    <mergeCell ref="R431:R432"/>
    <mergeCell ref="I459:I460"/>
    <mergeCell ref="I446:I447"/>
    <mergeCell ref="J446:J447"/>
    <mergeCell ref="K446:K447"/>
    <mergeCell ref="M446:M447"/>
    <mergeCell ref="N446:N447"/>
    <mergeCell ref="O446:Q446"/>
    <mergeCell ref="R446:R447"/>
    <mergeCell ref="S446:S447"/>
    <mergeCell ref="T446:T447"/>
    <mergeCell ref="A441:T441"/>
    <mergeCell ref="A442:T442"/>
    <mergeCell ref="A443:XFD443"/>
    <mergeCell ref="A444:B444"/>
    <mergeCell ref="C444:D447"/>
    <mergeCell ref="E444:K444"/>
    <mergeCell ref="L444:T444"/>
    <mergeCell ref="A445:A447"/>
    <mergeCell ref="B445:B447"/>
    <mergeCell ref="E445:E447"/>
    <mergeCell ref="F445:G445"/>
    <mergeCell ref="H445:I445"/>
    <mergeCell ref="J445:K445"/>
    <mergeCell ref="L445:L447"/>
    <mergeCell ref="M445:N445"/>
    <mergeCell ref="J459:J460"/>
    <mergeCell ref="K459:K460"/>
    <mergeCell ref="O445:R445"/>
    <mergeCell ref="S445:T445"/>
    <mergeCell ref="F446:F447"/>
    <mergeCell ref="G446:G447"/>
    <mergeCell ref="H446:H447"/>
    <mergeCell ref="J473:K473"/>
    <mergeCell ref="L473:L475"/>
    <mergeCell ref="M473:N473"/>
    <mergeCell ref="M459:M460"/>
    <mergeCell ref="N459:N460"/>
    <mergeCell ref="O459:Q459"/>
    <mergeCell ref="R459:R460"/>
    <mergeCell ref="S459:S460"/>
    <mergeCell ref="T459:T460"/>
    <mergeCell ref="A461:T461"/>
    <mergeCell ref="A448:T448"/>
    <mergeCell ref="A450:D450"/>
    <mergeCell ref="A451:D451"/>
    <mergeCell ref="A454:T454"/>
    <mergeCell ref="A455:T455"/>
    <mergeCell ref="A456:XFD456"/>
    <mergeCell ref="A457:B457"/>
    <mergeCell ref="C457:D460"/>
    <mergeCell ref="E457:K457"/>
    <mergeCell ref="L457:T457"/>
    <mergeCell ref="A458:A460"/>
    <mergeCell ref="B458:B460"/>
    <mergeCell ref="E458:E460"/>
    <mergeCell ref="F458:G458"/>
    <mergeCell ref="H458:I458"/>
    <mergeCell ref="J458:K458"/>
    <mergeCell ref="L458:L460"/>
    <mergeCell ref="M458:N458"/>
    <mergeCell ref="O458:R458"/>
    <mergeCell ref="F459:F460"/>
    <mergeCell ref="G459:G460"/>
    <mergeCell ref="H459:H460"/>
    <mergeCell ref="S486:T486"/>
    <mergeCell ref="F487:F488"/>
    <mergeCell ref="G487:G488"/>
    <mergeCell ref="G474:G475"/>
    <mergeCell ref="H474:H475"/>
    <mergeCell ref="S458:T458"/>
    <mergeCell ref="J474:J475"/>
    <mergeCell ref="K474:K475"/>
    <mergeCell ref="I487:I488"/>
    <mergeCell ref="J487:J488"/>
    <mergeCell ref="M487:M488"/>
    <mergeCell ref="M474:M475"/>
    <mergeCell ref="N474:N475"/>
    <mergeCell ref="O474:Q474"/>
    <mergeCell ref="R474:R475"/>
    <mergeCell ref="S474:S475"/>
    <mergeCell ref="T474:T475"/>
    <mergeCell ref="A476:T476"/>
    <mergeCell ref="A478:D478"/>
    <mergeCell ref="A479:D479"/>
    <mergeCell ref="A469:T469"/>
    <mergeCell ref="A470:T470"/>
    <mergeCell ref="A471:XFD471"/>
    <mergeCell ref="A472:B472"/>
    <mergeCell ref="C472:D475"/>
    <mergeCell ref="E472:K472"/>
    <mergeCell ref="L472:T472"/>
    <mergeCell ref="A473:A475"/>
    <mergeCell ref="B473:B475"/>
    <mergeCell ref="E473:E475"/>
    <mergeCell ref="F473:G473"/>
    <mergeCell ref="H473:I473"/>
    <mergeCell ref="R500:R501"/>
    <mergeCell ref="S500:S501"/>
    <mergeCell ref="T500:T501"/>
    <mergeCell ref="O473:R473"/>
    <mergeCell ref="S473:T473"/>
    <mergeCell ref="F474:F475"/>
    <mergeCell ref="I474:I475"/>
    <mergeCell ref="N487:N488"/>
    <mergeCell ref="O487:Q487"/>
    <mergeCell ref="R487:R488"/>
    <mergeCell ref="S487:S488"/>
    <mergeCell ref="T487:T488"/>
    <mergeCell ref="A489:T489"/>
    <mergeCell ref="A491:D491"/>
    <mergeCell ref="A492:D492"/>
    <mergeCell ref="A495:T495"/>
    <mergeCell ref="A482:T482"/>
    <mergeCell ref="A483:T483"/>
    <mergeCell ref="A484:XFD484"/>
    <mergeCell ref="A485:B485"/>
    <mergeCell ref="C485:D488"/>
    <mergeCell ref="E485:K485"/>
    <mergeCell ref="L485:T485"/>
    <mergeCell ref="A486:A488"/>
    <mergeCell ref="B486:B488"/>
    <mergeCell ref="E486:E488"/>
    <mergeCell ref="F486:G486"/>
    <mergeCell ref="H486:I486"/>
    <mergeCell ref="J486:K486"/>
    <mergeCell ref="L486:L488"/>
    <mergeCell ref="M486:N486"/>
    <mergeCell ref="O486:R486"/>
    <mergeCell ref="R513:R514"/>
    <mergeCell ref="S513:S514"/>
    <mergeCell ref="T513:T514"/>
    <mergeCell ref="H487:H488"/>
    <mergeCell ref="A437:D437"/>
    <mergeCell ref="A438:D438"/>
    <mergeCell ref="K487:K488"/>
    <mergeCell ref="A496:T496"/>
    <mergeCell ref="A497:XFD497"/>
    <mergeCell ref="A498:B498"/>
    <mergeCell ref="C498:D501"/>
    <mergeCell ref="E498:K498"/>
    <mergeCell ref="L498:T498"/>
    <mergeCell ref="A499:A501"/>
    <mergeCell ref="B499:B501"/>
    <mergeCell ref="E499:E501"/>
    <mergeCell ref="F499:G499"/>
    <mergeCell ref="H499:I499"/>
    <mergeCell ref="J499:K499"/>
    <mergeCell ref="L499:L501"/>
    <mergeCell ref="M499:N499"/>
    <mergeCell ref="O499:R499"/>
    <mergeCell ref="S499:T499"/>
    <mergeCell ref="F500:F501"/>
    <mergeCell ref="G500:G501"/>
    <mergeCell ref="H500:H501"/>
    <mergeCell ref="I500:I501"/>
    <mergeCell ref="J500:J501"/>
    <mergeCell ref="K500:K501"/>
    <mergeCell ref="M500:M501"/>
    <mergeCell ref="N500:N501"/>
    <mergeCell ref="O500:Q500"/>
    <mergeCell ref="R526:R527"/>
    <mergeCell ref="S526:S527"/>
    <mergeCell ref="T526:T527"/>
    <mergeCell ref="A502:T502"/>
    <mergeCell ref="A504:D504"/>
    <mergeCell ref="A505:D505"/>
    <mergeCell ref="A508:T508"/>
    <mergeCell ref="A509:T509"/>
    <mergeCell ref="A510:XFD510"/>
    <mergeCell ref="A511:B511"/>
    <mergeCell ref="C511:D514"/>
    <mergeCell ref="E511:K511"/>
    <mergeCell ref="L511:T511"/>
    <mergeCell ref="A512:A514"/>
    <mergeCell ref="B512:B514"/>
    <mergeCell ref="E512:E514"/>
    <mergeCell ref="F512:G512"/>
    <mergeCell ref="H512:I512"/>
    <mergeCell ref="J512:K512"/>
    <mergeCell ref="L512:L514"/>
    <mergeCell ref="M512:N512"/>
    <mergeCell ref="O512:R512"/>
    <mergeCell ref="S512:T512"/>
    <mergeCell ref="F513:F514"/>
    <mergeCell ref="G513:G514"/>
    <mergeCell ref="H513:H514"/>
    <mergeCell ref="I513:I514"/>
    <mergeCell ref="J513:J514"/>
    <mergeCell ref="K513:K514"/>
    <mergeCell ref="M513:M514"/>
    <mergeCell ref="N513:N514"/>
    <mergeCell ref="O513:Q513"/>
    <mergeCell ref="R539:R540"/>
    <mergeCell ref="S539:S540"/>
    <mergeCell ref="T539:T540"/>
    <mergeCell ref="A515:T515"/>
    <mergeCell ref="A517:D517"/>
    <mergeCell ref="A518:D518"/>
    <mergeCell ref="A521:T521"/>
    <mergeCell ref="A522:T522"/>
    <mergeCell ref="A523:XFD523"/>
    <mergeCell ref="A524:B524"/>
    <mergeCell ref="C524:D527"/>
    <mergeCell ref="E524:K524"/>
    <mergeCell ref="L524:T524"/>
    <mergeCell ref="A525:A527"/>
    <mergeCell ref="B525:B527"/>
    <mergeCell ref="E525:E527"/>
    <mergeCell ref="F525:G525"/>
    <mergeCell ref="H525:I525"/>
    <mergeCell ref="J525:K525"/>
    <mergeCell ref="L525:L527"/>
    <mergeCell ref="M525:N525"/>
    <mergeCell ref="O525:R525"/>
    <mergeCell ref="S525:T525"/>
    <mergeCell ref="F526:F527"/>
    <mergeCell ref="G526:G527"/>
    <mergeCell ref="H526:H527"/>
    <mergeCell ref="I526:I527"/>
    <mergeCell ref="J526:J527"/>
    <mergeCell ref="K526:K527"/>
    <mergeCell ref="M526:M527"/>
    <mergeCell ref="N526:N527"/>
    <mergeCell ref="O526:Q526"/>
    <mergeCell ref="R556:R557"/>
    <mergeCell ref="S556:S557"/>
    <mergeCell ref="T556:T557"/>
    <mergeCell ref="A528:T528"/>
    <mergeCell ref="A530:D530"/>
    <mergeCell ref="A531:D531"/>
    <mergeCell ref="A534:T534"/>
    <mergeCell ref="A535:T535"/>
    <mergeCell ref="A536:XFD536"/>
    <mergeCell ref="A537:B537"/>
    <mergeCell ref="C537:D540"/>
    <mergeCell ref="E537:K537"/>
    <mergeCell ref="L537:T537"/>
    <mergeCell ref="A538:A540"/>
    <mergeCell ref="B538:B540"/>
    <mergeCell ref="E538:E540"/>
    <mergeCell ref="F538:G538"/>
    <mergeCell ref="H538:I538"/>
    <mergeCell ref="J538:K538"/>
    <mergeCell ref="L538:L540"/>
    <mergeCell ref="M538:N538"/>
    <mergeCell ref="O538:R538"/>
    <mergeCell ref="S538:T538"/>
    <mergeCell ref="F539:F540"/>
    <mergeCell ref="G539:G540"/>
    <mergeCell ref="H539:H540"/>
    <mergeCell ref="I539:I540"/>
    <mergeCell ref="J539:J540"/>
    <mergeCell ref="K539:K540"/>
    <mergeCell ref="M539:M540"/>
    <mergeCell ref="N539:N540"/>
    <mergeCell ref="O539:Q539"/>
    <mergeCell ref="R573:R574"/>
    <mergeCell ref="S573:S574"/>
    <mergeCell ref="T573:T574"/>
    <mergeCell ref="A541:T541"/>
    <mergeCell ref="A547:D547"/>
    <mergeCell ref="A548:D548"/>
    <mergeCell ref="A551:T551"/>
    <mergeCell ref="A552:T552"/>
    <mergeCell ref="A553:XFD553"/>
    <mergeCell ref="A554:B554"/>
    <mergeCell ref="C554:D557"/>
    <mergeCell ref="E554:K554"/>
    <mergeCell ref="L554:T554"/>
    <mergeCell ref="A555:A557"/>
    <mergeCell ref="B555:B557"/>
    <mergeCell ref="E555:E557"/>
    <mergeCell ref="F555:G555"/>
    <mergeCell ref="H555:I555"/>
    <mergeCell ref="J555:K555"/>
    <mergeCell ref="L555:L557"/>
    <mergeCell ref="M555:N555"/>
    <mergeCell ref="O555:R555"/>
    <mergeCell ref="S555:T555"/>
    <mergeCell ref="F556:F557"/>
    <mergeCell ref="G556:G557"/>
    <mergeCell ref="H556:H557"/>
    <mergeCell ref="I556:I557"/>
    <mergeCell ref="J556:J557"/>
    <mergeCell ref="K556:K557"/>
    <mergeCell ref="M556:M557"/>
    <mergeCell ref="N556:N557"/>
    <mergeCell ref="O556:Q556"/>
    <mergeCell ref="R586:R587"/>
    <mergeCell ref="S586:S587"/>
    <mergeCell ref="T586:T587"/>
    <mergeCell ref="A558:T558"/>
    <mergeCell ref="A564:D564"/>
    <mergeCell ref="A565:D565"/>
    <mergeCell ref="A568:T568"/>
    <mergeCell ref="A569:T569"/>
    <mergeCell ref="A570:XFD570"/>
    <mergeCell ref="A571:B571"/>
    <mergeCell ref="C571:D574"/>
    <mergeCell ref="E571:K571"/>
    <mergeCell ref="L571:T571"/>
    <mergeCell ref="A572:A574"/>
    <mergeCell ref="B572:B574"/>
    <mergeCell ref="E572:E574"/>
    <mergeCell ref="F572:G572"/>
    <mergeCell ref="H572:I572"/>
    <mergeCell ref="J572:K572"/>
    <mergeCell ref="L572:L574"/>
    <mergeCell ref="M572:N572"/>
    <mergeCell ref="O572:R572"/>
    <mergeCell ref="S572:T572"/>
    <mergeCell ref="F573:F574"/>
    <mergeCell ref="G573:G574"/>
    <mergeCell ref="H573:H574"/>
    <mergeCell ref="I573:I574"/>
    <mergeCell ref="J573:J574"/>
    <mergeCell ref="K573:K574"/>
    <mergeCell ref="M573:M574"/>
    <mergeCell ref="N573:N574"/>
    <mergeCell ref="O573:Q573"/>
    <mergeCell ref="R599:R600"/>
    <mergeCell ref="S599:S600"/>
    <mergeCell ref="T599:T600"/>
    <mergeCell ref="A575:T575"/>
    <mergeCell ref="A577:D577"/>
    <mergeCell ref="A578:D578"/>
    <mergeCell ref="A581:T581"/>
    <mergeCell ref="A582:T582"/>
    <mergeCell ref="A583:XFD583"/>
    <mergeCell ref="A584:B584"/>
    <mergeCell ref="C584:D587"/>
    <mergeCell ref="E584:K584"/>
    <mergeCell ref="L584:T584"/>
    <mergeCell ref="A585:A587"/>
    <mergeCell ref="B585:B587"/>
    <mergeCell ref="E585:E587"/>
    <mergeCell ref="F585:G585"/>
    <mergeCell ref="H585:I585"/>
    <mergeCell ref="J585:K585"/>
    <mergeCell ref="L585:L587"/>
    <mergeCell ref="M585:N585"/>
    <mergeCell ref="O585:R585"/>
    <mergeCell ref="S585:T585"/>
    <mergeCell ref="F586:F587"/>
    <mergeCell ref="G586:G587"/>
    <mergeCell ref="H586:H587"/>
    <mergeCell ref="I586:I587"/>
    <mergeCell ref="J586:J587"/>
    <mergeCell ref="K586:K587"/>
    <mergeCell ref="M586:M587"/>
    <mergeCell ref="N586:N587"/>
    <mergeCell ref="O586:Q586"/>
    <mergeCell ref="R612:R613"/>
    <mergeCell ref="S612:S613"/>
    <mergeCell ref="T612:T613"/>
    <mergeCell ref="A588:T588"/>
    <mergeCell ref="A590:D590"/>
    <mergeCell ref="A591:D591"/>
    <mergeCell ref="A594:T594"/>
    <mergeCell ref="A595:T595"/>
    <mergeCell ref="A596:XFD596"/>
    <mergeCell ref="A597:B597"/>
    <mergeCell ref="C597:D600"/>
    <mergeCell ref="E597:K597"/>
    <mergeCell ref="L597:T597"/>
    <mergeCell ref="A598:A600"/>
    <mergeCell ref="B598:B600"/>
    <mergeCell ref="E598:E600"/>
    <mergeCell ref="F598:G598"/>
    <mergeCell ref="H598:I598"/>
    <mergeCell ref="J598:K598"/>
    <mergeCell ref="L598:L600"/>
    <mergeCell ref="M598:N598"/>
    <mergeCell ref="O598:R598"/>
    <mergeCell ref="S598:T598"/>
    <mergeCell ref="F599:F600"/>
    <mergeCell ref="G599:G600"/>
    <mergeCell ref="H599:H600"/>
    <mergeCell ref="I599:I600"/>
    <mergeCell ref="J599:J600"/>
    <mergeCell ref="K599:K600"/>
    <mergeCell ref="M599:M600"/>
    <mergeCell ref="N599:N600"/>
    <mergeCell ref="O599:Q599"/>
    <mergeCell ref="R627:R628"/>
    <mergeCell ref="S627:S628"/>
    <mergeCell ref="T627:T628"/>
    <mergeCell ref="A601:T601"/>
    <mergeCell ref="A603:D603"/>
    <mergeCell ref="A604:D604"/>
    <mergeCell ref="A607:T607"/>
    <mergeCell ref="A608:T608"/>
    <mergeCell ref="A609:XFD609"/>
    <mergeCell ref="A610:B610"/>
    <mergeCell ref="C610:D613"/>
    <mergeCell ref="E610:K610"/>
    <mergeCell ref="L610:T610"/>
    <mergeCell ref="A611:A613"/>
    <mergeCell ref="B611:B613"/>
    <mergeCell ref="E611:E613"/>
    <mergeCell ref="F611:G611"/>
    <mergeCell ref="H611:I611"/>
    <mergeCell ref="J611:K611"/>
    <mergeCell ref="L611:L613"/>
    <mergeCell ref="M611:N611"/>
    <mergeCell ref="O611:R611"/>
    <mergeCell ref="S611:T611"/>
    <mergeCell ref="F612:F613"/>
    <mergeCell ref="G612:G613"/>
    <mergeCell ref="H612:H613"/>
    <mergeCell ref="I612:I613"/>
    <mergeCell ref="J612:J613"/>
    <mergeCell ref="K612:K613"/>
    <mergeCell ref="M612:M613"/>
    <mergeCell ref="N612:N613"/>
    <mergeCell ref="O612:Q612"/>
    <mergeCell ref="R640:R641"/>
    <mergeCell ref="S640:S641"/>
    <mergeCell ref="T640:T641"/>
    <mergeCell ref="A614:T614"/>
    <mergeCell ref="A618:D618"/>
    <mergeCell ref="A619:D619"/>
    <mergeCell ref="A622:T622"/>
    <mergeCell ref="A623:T623"/>
    <mergeCell ref="A624:XFD624"/>
    <mergeCell ref="A625:B625"/>
    <mergeCell ref="C625:D628"/>
    <mergeCell ref="E625:K625"/>
    <mergeCell ref="L625:T625"/>
    <mergeCell ref="A626:A628"/>
    <mergeCell ref="B626:B628"/>
    <mergeCell ref="E626:E628"/>
    <mergeCell ref="F626:G626"/>
    <mergeCell ref="H626:I626"/>
    <mergeCell ref="J626:K626"/>
    <mergeCell ref="L626:L628"/>
    <mergeCell ref="M626:N626"/>
    <mergeCell ref="O626:R626"/>
    <mergeCell ref="S626:T626"/>
    <mergeCell ref="F627:F628"/>
    <mergeCell ref="G627:G628"/>
    <mergeCell ref="H627:H628"/>
    <mergeCell ref="I627:I628"/>
    <mergeCell ref="J627:J628"/>
    <mergeCell ref="K627:K628"/>
    <mergeCell ref="M627:M628"/>
    <mergeCell ref="N627:N628"/>
    <mergeCell ref="O627:Q627"/>
    <mergeCell ref="A642:T642"/>
    <mergeCell ref="A644:D644"/>
    <mergeCell ref="A645:D645"/>
    <mergeCell ref="A629:T629"/>
    <mergeCell ref="A631:D631"/>
    <mergeCell ref="A632:D632"/>
    <mergeCell ref="A635:T635"/>
    <mergeCell ref="A636:T636"/>
    <mergeCell ref="A637:XFD637"/>
    <mergeCell ref="A638:B638"/>
    <mergeCell ref="C638:D641"/>
    <mergeCell ref="E638:K638"/>
    <mergeCell ref="L638:T638"/>
    <mergeCell ref="A639:A641"/>
    <mergeCell ref="B639:B641"/>
    <mergeCell ref="E639:E641"/>
    <mergeCell ref="F639:G639"/>
    <mergeCell ref="H639:I639"/>
    <mergeCell ref="J639:K639"/>
    <mergeCell ref="L639:L641"/>
    <mergeCell ref="M639:N639"/>
    <mergeCell ref="O639:R639"/>
    <mergeCell ref="S639:T639"/>
    <mergeCell ref="F640:F641"/>
    <mergeCell ref="G640:G641"/>
    <mergeCell ref="H640:H641"/>
    <mergeCell ref="I640:I641"/>
    <mergeCell ref="J640:J641"/>
    <mergeCell ref="K640:K641"/>
    <mergeCell ref="M640:M641"/>
    <mergeCell ref="N640:N641"/>
    <mergeCell ref="O640:Q64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0001XXXX</vt:lpstr>
      <vt:lpstr>Arkusz1</vt:lpstr>
    </vt:vector>
  </TitlesOfParts>
  <Company>POWIAT KROTOSZYŃSKI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Krzyżanowska Agata</cp:lastModifiedBy>
  <cp:lastPrinted>2018-03-09T07:09:28Z</cp:lastPrinted>
  <dcterms:created xsi:type="dcterms:W3CDTF">2013-07-10T14:21:46Z</dcterms:created>
  <dcterms:modified xsi:type="dcterms:W3CDTF">2018-03-21T10:15:10Z</dcterms:modified>
</cp:coreProperties>
</file>