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240" yWindow="345" windowWidth="11445" windowHeight="8460" tabRatio="564"/>
  </bookViews>
  <sheets>
    <sheet name="Grafika_wykresy" sheetId="21" r:id="rId1"/>
    <sheet name="Demografia 2000-2016" sheetId="22" r:id="rId2"/>
    <sheet name="Prognoza 2017-2030" sheetId="23" r:id="rId3"/>
  </sheets>
  <definedNames>
    <definedName name="_xlnm.Print_Area" localSheetId="1">'Demografia 2000-2016'!$A$1:$V$244</definedName>
    <definedName name="_xlnm.Print_Area" localSheetId="0">Grafika_wykresy!$A$1:$T$132</definedName>
    <definedName name="_xlnm.Print_Titles" localSheetId="1">'Demografia 2000-2016'!$1:$1</definedName>
  </definedNames>
  <calcPr calcId="152511"/>
</workbook>
</file>

<file path=xl/calcChain.xml><?xml version="1.0" encoding="utf-8"?>
<calcChain xmlns="http://schemas.openxmlformats.org/spreadsheetml/2006/main">
  <c r="U170" i="22" l="1"/>
  <c r="V170" i="22"/>
  <c r="U171" i="22"/>
  <c r="V171" i="22"/>
  <c r="U172" i="22"/>
  <c r="V172" i="22"/>
  <c r="U173" i="22"/>
  <c r="V173" i="22"/>
  <c r="U174" i="22"/>
  <c r="V174" i="22"/>
  <c r="U175" i="22"/>
  <c r="V175" i="22"/>
  <c r="U176" i="22"/>
  <c r="V176" i="22"/>
  <c r="U177" i="22"/>
  <c r="V177" i="22"/>
  <c r="U178" i="22"/>
  <c r="V178" i="22"/>
  <c r="U179" i="22"/>
  <c r="V179" i="22"/>
  <c r="U180" i="22"/>
  <c r="V180" i="22"/>
  <c r="U181" i="22"/>
  <c r="V181" i="22"/>
  <c r="U182" i="22"/>
  <c r="V182" i="22"/>
  <c r="U183" i="22"/>
  <c r="V183" i="22"/>
  <c r="U184" i="22"/>
  <c r="V184" i="22"/>
  <c r="U185" i="22"/>
  <c r="V185" i="22"/>
  <c r="U186" i="22"/>
  <c r="V186" i="22"/>
  <c r="U187" i="22"/>
  <c r="V187" i="22"/>
  <c r="U188" i="22"/>
  <c r="V188" i="22"/>
  <c r="U189" i="22"/>
  <c r="V189" i="22"/>
  <c r="U190" i="22"/>
  <c r="V190" i="22"/>
  <c r="U191" i="22"/>
  <c r="V191" i="22"/>
  <c r="U192" i="22"/>
  <c r="V192" i="22"/>
  <c r="U193" i="22"/>
  <c r="V193" i="22"/>
  <c r="U194" i="22"/>
  <c r="V194" i="22"/>
  <c r="U195" i="22"/>
  <c r="V195" i="22"/>
  <c r="U196" i="22"/>
  <c r="V196" i="22"/>
  <c r="U197" i="22"/>
  <c r="V197" i="22"/>
  <c r="U198" i="22"/>
  <c r="V198" i="22"/>
  <c r="U199" i="22"/>
  <c r="V199" i="22"/>
  <c r="U200" i="22"/>
  <c r="V200" i="22"/>
  <c r="U201" i="22"/>
  <c r="V201" i="22"/>
  <c r="U202" i="22"/>
  <c r="V202" i="22"/>
  <c r="U203" i="22"/>
  <c r="V203" i="22"/>
  <c r="U204" i="22"/>
  <c r="V204" i="22"/>
  <c r="U205" i="22"/>
  <c r="V205" i="22"/>
  <c r="U206" i="22"/>
  <c r="V206" i="22"/>
  <c r="U207" i="22"/>
  <c r="V207" i="22"/>
  <c r="U208" i="22"/>
  <c r="V208" i="22"/>
  <c r="U209" i="22"/>
  <c r="V209" i="22"/>
  <c r="U210" i="22"/>
  <c r="V210" i="22"/>
  <c r="U211" i="22"/>
  <c r="V211" i="22"/>
  <c r="U212" i="22"/>
  <c r="V212" i="22"/>
  <c r="U213" i="22"/>
  <c r="V213" i="22"/>
  <c r="U214" i="22"/>
  <c r="V214" i="22"/>
  <c r="U215" i="22"/>
  <c r="V215" i="22"/>
  <c r="U216" i="22"/>
  <c r="V216" i="22"/>
  <c r="U217" i="22"/>
  <c r="V217" i="22"/>
  <c r="U218" i="22"/>
  <c r="V218" i="22"/>
  <c r="U219" i="22"/>
  <c r="V219" i="22"/>
  <c r="V169" i="22"/>
  <c r="U169" i="22"/>
  <c r="U134" i="22"/>
  <c r="V134" i="22"/>
  <c r="U135" i="22"/>
  <c r="V135" i="22"/>
  <c r="U136" i="22"/>
  <c r="V136" i="22"/>
  <c r="U137" i="22"/>
  <c r="V137" i="22"/>
  <c r="U138" i="22"/>
  <c r="V138" i="22"/>
  <c r="U139" i="22"/>
  <c r="V139" i="22"/>
  <c r="U143" i="22"/>
  <c r="V143" i="22"/>
  <c r="U146" i="22"/>
  <c r="V146" i="22"/>
  <c r="U147" i="22"/>
  <c r="V147" i="22"/>
  <c r="U148" i="22"/>
  <c r="V148" i="22"/>
  <c r="U149" i="22"/>
  <c r="V149" i="22"/>
  <c r="U150" i="22"/>
  <c r="V150" i="22"/>
  <c r="U151" i="22"/>
  <c r="V151" i="22"/>
  <c r="V119" i="22"/>
  <c r="V120" i="22"/>
  <c r="V121" i="22"/>
  <c r="V122" i="22"/>
  <c r="V123" i="22"/>
  <c r="V124" i="22"/>
  <c r="V125" i="22"/>
  <c r="V126" i="22"/>
  <c r="V127" i="22"/>
  <c r="V128" i="22"/>
  <c r="V118" i="22"/>
  <c r="U119" i="22"/>
  <c r="U120" i="22"/>
  <c r="U121" i="22"/>
  <c r="U122" i="22"/>
  <c r="U123" i="22"/>
  <c r="U124" i="22"/>
  <c r="U125" i="22"/>
  <c r="U126" i="22"/>
  <c r="U127" i="22"/>
  <c r="U128" i="22"/>
  <c r="U118" i="22"/>
  <c r="V110" i="22"/>
  <c r="V111" i="22"/>
  <c r="V112" i="22"/>
  <c r="V113" i="22"/>
  <c r="V114" i="22"/>
  <c r="V115" i="22"/>
  <c r="V116" i="22"/>
  <c r="V109" i="22"/>
  <c r="U110" i="22"/>
  <c r="U111" i="22"/>
  <c r="U112" i="22"/>
  <c r="U113" i="22"/>
  <c r="U114" i="22"/>
  <c r="U115" i="22"/>
  <c r="U116" i="22"/>
  <c r="U109" i="22"/>
  <c r="U71" i="22"/>
  <c r="V71" i="22"/>
  <c r="U72" i="22"/>
  <c r="V72" i="22"/>
  <c r="U73" i="22"/>
  <c r="V73" i="22"/>
  <c r="U74" i="22"/>
  <c r="V74" i="22"/>
  <c r="U75" i="22"/>
  <c r="V75" i="22"/>
  <c r="U76" i="22"/>
  <c r="V76" i="22"/>
  <c r="U77" i="22"/>
  <c r="V77" i="22"/>
  <c r="U78" i="22"/>
  <c r="V78" i="22"/>
  <c r="U79" i="22"/>
  <c r="V79" i="22"/>
  <c r="U80" i="22"/>
  <c r="V80" i="22"/>
  <c r="U81" i="22"/>
  <c r="V81" i="22"/>
  <c r="U82" i="22"/>
  <c r="V82" i="22"/>
  <c r="U83" i="22"/>
  <c r="V83" i="22"/>
  <c r="U84" i="22"/>
  <c r="V84" i="22"/>
  <c r="U85" i="22"/>
  <c r="V85" i="22"/>
  <c r="U86" i="22"/>
  <c r="V86" i="22"/>
  <c r="U87" i="22"/>
  <c r="V87" i="22"/>
  <c r="U88" i="22"/>
  <c r="V88" i="22"/>
  <c r="U89" i="22"/>
  <c r="V89" i="22"/>
  <c r="U90" i="22"/>
  <c r="V90" i="22"/>
  <c r="U91" i="22"/>
  <c r="V91" i="22"/>
  <c r="U92" i="22"/>
  <c r="V92" i="22"/>
  <c r="U93" i="22"/>
  <c r="V93" i="22"/>
  <c r="U94" i="22"/>
  <c r="V94" i="22"/>
  <c r="U95" i="22"/>
  <c r="V95" i="22"/>
  <c r="U96" i="22"/>
  <c r="V96" i="22"/>
  <c r="U97" i="22"/>
  <c r="V97" i="22"/>
  <c r="U98" i="22"/>
  <c r="V98" i="22"/>
  <c r="U99" i="22"/>
  <c r="V99" i="22"/>
  <c r="U100" i="22"/>
  <c r="V100" i="22"/>
  <c r="U101" i="22"/>
  <c r="V101" i="22"/>
  <c r="U102" i="22"/>
  <c r="V102" i="22"/>
  <c r="U103" i="22"/>
  <c r="V103" i="22"/>
  <c r="U104" i="22"/>
  <c r="V104" i="22"/>
  <c r="U105" i="22"/>
  <c r="V105" i="22"/>
  <c r="U106" i="22"/>
  <c r="V106" i="22"/>
  <c r="U107" i="22"/>
  <c r="V107" i="22"/>
  <c r="V70" i="22"/>
  <c r="S156" i="22" l="1"/>
  <c r="V156" i="22" s="1"/>
  <c r="V131" i="22"/>
  <c r="U131" i="22"/>
  <c r="U70" i="22"/>
  <c r="T157" i="22"/>
  <c r="T67" i="22"/>
  <c r="T68" i="22"/>
  <c r="T66" i="22"/>
  <c r="S66" i="22"/>
  <c r="U5" i="22"/>
  <c r="V5" i="22"/>
  <c r="V6" i="22"/>
  <c r="U6" i="22"/>
  <c r="U9" i="22"/>
  <c r="V9" i="22"/>
  <c r="U10" i="22"/>
  <c r="V10" i="22"/>
  <c r="U11" i="22"/>
  <c r="V11" i="22"/>
  <c r="U12" i="22"/>
  <c r="V12" i="22"/>
  <c r="U13" i="22"/>
  <c r="V13" i="22"/>
  <c r="U14" i="22"/>
  <c r="V14" i="22"/>
  <c r="U15" i="22"/>
  <c r="V15" i="22"/>
  <c r="U16" i="22"/>
  <c r="V16" i="22"/>
  <c r="U17" i="22"/>
  <c r="V17" i="22"/>
  <c r="U18" i="22"/>
  <c r="V18" i="22"/>
  <c r="U19" i="22"/>
  <c r="V19" i="22"/>
  <c r="U20" i="22"/>
  <c r="V20" i="22"/>
  <c r="U21" i="22"/>
  <c r="V21" i="22"/>
  <c r="U22" i="22"/>
  <c r="V22" i="22"/>
  <c r="U23" i="22"/>
  <c r="V23" i="22"/>
  <c r="U24" i="22"/>
  <c r="V24" i="22"/>
  <c r="U25" i="22"/>
  <c r="V25" i="22"/>
  <c r="U26" i="22"/>
  <c r="V26" i="22"/>
  <c r="U27" i="22"/>
  <c r="V27" i="22"/>
  <c r="U28" i="22"/>
  <c r="V28" i="22"/>
  <c r="U29" i="22"/>
  <c r="V29" i="22"/>
  <c r="U30" i="22"/>
  <c r="V30" i="22"/>
  <c r="U31" i="22"/>
  <c r="V31" i="22"/>
  <c r="U32" i="22"/>
  <c r="V32" i="22"/>
  <c r="U33" i="22"/>
  <c r="V33" i="22"/>
  <c r="U34" i="22"/>
  <c r="V34" i="22"/>
  <c r="U35" i="22"/>
  <c r="V35" i="22"/>
  <c r="U36" i="22"/>
  <c r="V36" i="22"/>
  <c r="U37" i="22"/>
  <c r="V37" i="22"/>
  <c r="U38" i="22"/>
  <c r="V38" i="22"/>
  <c r="U39" i="22"/>
  <c r="V39" i="22"/>
  <c r="U40" i="22"/>
  <c r="V40" i="22"/>
  <c r="U41" i="22"/>
  <c r="V41" i="22"/>
  <c r="U42" i="22"/>
  <c r="V42" i="22"/>
  <c r="U43" i="22"/>
  <c r="V43" i="22"/>
  <c r="U44" i="22"/>
  <c r="V44" i="22"/>
  <c r="U45" i="22"/>
  <c r="V45" i="22"/>
  <c r="U46" i="22"/>
  <c r="V46" i="22"/>
  <c r="U47" i="22"/>
  <c r="V47" i="22"/>
  <c r="U48" i="22"/>
  <c r="V48" i="22"/>
  <c r="U49" i="22"/>
  <c r="V49" i="22"/>
  <c r="U50" i="22"/>
  <c r="V50" i="22"/>
  <c r="U51" i="22"/>
  <c r="V51" i="22"/>
  <c r="U52" i="22"/>
  <c r="V52" i="22"/>
  <c r="U53" i="22"/>
  <c r="V53" i="22"/>
  <c r="U54" i="22"/>
  <c r="V54" i="22"/>
  <c r="U55" i="22"/>
  <c r="V55" i="22"/>
  <c r="U56" i="22"/>
  <c r="V56" i="22"/>
  <c r="U57" i="22"/>
  <c r="V57" i="22"/>
  <c r="U58" i="22"/>
  <c r="V58" i="22"/>
  <c r="U59" i="22"/>
  <c r="V59" i="22"/>
  <c r="U60" i="22"/>
  <c r="V60" i="22"/>
  <c r="U61" i="22"/>
  <c r="V61" i="22"/>
  <c r="U62" i="22"/>
  <c r="V62" i="22"/>
  <c r="U63" i="22"/>
  <c r="V63" i="22"/>
  <c r="U64" i="22"/>
  <c r="V64" i="22"/>
  <c r="U65" i="22"/>
  <c r="V65" i="22"/>
  <c r="V8" i="22"/>
  <c r="U8" i="22"/>
  <c r="S157" i="22" l="1"/>
  <c r="U157" i="22" s="1"/>
  <c r="U156" i="22"/>
  <c r="V3" i="22"/>
  <c r="U3" i="22"/>
  <c r="V157" i="22" l="1"/>
  <c r="S68" i="22"/>
  <c r="S67" i="22"/>
  <c r="E66" i="22" l="1"/>
  <c r="F66" i="22"/>
  <c r="G66" i="22"/>
  <c r="H66" i="22"/>
  <c r="I66" i="22"/>
  <c r="J66" i="22"/>
  <c r="K66" i="22"/>
  <c r="L66" i="22"/>
  <c r="M66" i="22"/>
  <c r="N66" i="22"/>
  <c r="O66" i="22"/>
  <c r="P66" i="22"/>
  <c r="Q66" i="22"/>
  <c r="R66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D67" i="22"/>
  <c r="D68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D39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D23" i="22"/>
  <c r="R7" i="22"/>
  <c r="Q120" i="22" l="1"/>
  <c r="Q7" i="22"/>
  <c r="O120" i="22"/>
  <c r="P120" i="22"/>
  <c r="O7" i="22"/>
  <c r="M7" i="22"/>
  <c r="L7" i="22"/>
  <c r="K7" i="22"/>
  <c r="P7" i="22"/>
  <c r="F167" i="22"/>
  <c r="E167" i="22"/>
  <c r="D167" i="22"/>
  <c r="F164" i="22"/>
  <c r="E164" i="22"/>
  <c r="D164" i="22"/>
  <c r="F161" i="22"/>
  <c r="E161" i="22"/>
  <c r="D161" i="22"/>
  <c r="M157" i="22"/>
  <c r="L157" i="22"/>
  <c r="K157" i="22"/>
  <c r="J157" i="22"/>
  <c r="J154" i="22"/>
  <c r="I154" i="22"/>
  <c r="H154" i="22"/>
  <c r="G154" i="22"/>
  <c r="F154" i="22"/>
  <c r="E154" i="22"/>
  <c r="D154" i="22"/>
  <c r="F151" i="22"/>
  <c r="E151" i="22"/>
  <c r="D151" i="22"/>
  <c r="F148" i="22"/>
  <c r="E148" i="22"/>
  <c r="D148" i="22"/>
  <c r="J145" i="22"/>
  <c r="I145" i="22"/>
  <c r="H145" i="22"/>
  <c r="G145" i="22"/>
  <c r="F145" i="22"/>
  <c r="E145" i="22"/>
  <c r="D145" i="22"/>
  <c r="J142" i="22"/>
  <c r="I142" i="22"/>
  <c r="H142" i="22"/>
  <c r="G142" i="22"/>
  <c r="F142" i="22"/>
  <c r="E142" i="22"/>
  <c r="D142" i="22"/>
  <c r="F139" i="22"/>
  <c r="E139" i="22"/>
  <c r="D139" i="22"/>
  <c r="F136" i="22"/>
  <c r="E136" i="22"/>
  <c r="D136" i="22"/>
  <c r="J133" i="22"/>
  <c r="I133" i="22"/>
  <c r="H133" i="22"/>
  <c r="G133" i="22"/>
  <c r="F133" i="22"/>
  <c r="E133" i="22"/>
  <c r="D133" i="22"/>
  <c r="J85" i="22"/>
  <c r="I85" i="22"/>
  <c r="H85" i="22"/>
  <c r="G85" i="22"/>
  <c r="F85" i="22"/>
  <c r="E85" i="22"/>
  <c r="D85" i="22"/>
  <c r="J84" i="22"/>
  <c r="J83" i="22"/>
  <c r="J82" i="22"/>
  <c r="J80" i="22"/>
  <c r="N7" i="22"/>
  <c r="J7" i="22"/>
  <c r="I157" i="22"/>
  <c r="G157" i="22"/>
  <c r="E157" i="22"/>
  <c r="D7" i="22"/>
  <c r="F7" i="22"/>
  <c r="H7" i="22"/>
  <c r="D80" i="22"/>
  <c r="F80" i="22"/>
  <c r="H80" i="22"/>
  <c r="E82" i="22"/>
  <c r="G82" i="22"/>
  <c r="I82" i="22"/>
  <c r="D83" i="22"/>
  <c r="F83" i="22"/>
  <c r="H83" i="22"/>
  <c r="E84" i="22"/>
  <c r="G84" i="22"/>
  <c r="I84" i="22"/>
  <c r="D157" i="22"/>
  <c r="F157" i="22"/>
  <c r="H157" i="22"/>
  <c r="E7" i="22"/>
  <c r="G7" i="22"/>
  <c r="I7" i="22"/>
  <c r="E80" i="22"/>
  <c r="G80" i="22"/>
  <c r="I80" i="22"/>
  <c r="D82" i="22"/>
  <c r="F82" i="22"/>
  <c r="H82" i="22"/>
  <c r="E83" i="22"/>
  <c r="G83" i="22"/>
  <c r="I83" i="22"/>
  <c r="D84" i="22"/>
  <c r="F84" i="22"/>
  <c r="H84" i="22"/>
  <c r="J86" i="22" l="1"/>
  <c r="E86" i="22"/>
  <c r="D86" i="22"/>
  <c r="F86" i="22"/>
  <c r="H86" i="22"/>
  <c r="I86" i="22"/>
  <c r="G86" i="22"/>
  <c r="D66" i="22"/>
</calcChain>
</file>

<file path=xl/sharedStrings.xml><?xml version="1.0" encoding="utf-8"?>
<sst xmlns="http://schemas.openxmlformats.org/spreadsheetml/2006/main" count="360" uniqueCount="155">
  <si>
    <t>Liczba ludności ogółem</t>
  </si>
  <si>
    <t>mężczyźni</t>
  </si>
  <si>
    <t>kobiety</t>
  </si>
  <si>
    <t>kobiety na 100 mężczyzn</t>
  </si>
  <si>
    <t>w tym</t>
  </si>
  <si>
    <t>25-29 lat</t>
  </si>
  <si>
    <t>35-39 lat</t>
  </si>
  <si>
    <t>45-49 lat</t>
  </si>
  <si>
    <t>55-59 lat</t>
  </si>
  <si>
    <t>Rok</t>
  </si>
  <si>
    <t>w wieku przedprodukcyjnym</t>
  </si>
  <si>
    <t>w wieku produkcyjnym</t>
  </si>
  <si>
    <t>w wieku poprodukcyjnym</t>
  </si>
  <si>
    <t>w liczbach
bezwzgl.</t>
  </si>
  <si>
    <t>małżeństwa</t>
  </si>
  <si>
    <t>rozwody</t>
  </si>
  <si>
    <t>urodzenia żywe</t>
  </si>
  <si>
    <t>zgony</t>
  </si>
  <si>
    <t>przyrost naturalny</t>
  </si>
  <si>
    <t>na 1000 os.</t>
  </si>
  <si>
    <t>z zagranicy</t>
  </si>
  <si>
    <t>za granicę</t>
  </si>
  <si>
    <t>w l. bezwzgl.</t>
  </si>
  <si>
    <t>na 1000 ludności</t>
  </si>
  <si>
    <t>Saldo migracji</t>
  </si>
  <si>
    <t>ogółem</t>
  </si>
  <si>
    <t>w %</t>
  </si>
  <si>
    <t>Przyrost naturalny na 1000 os.</t>
  </si>
  <si>
    <t>Źródło: Informator o sytuacji społeczno-gospodarczej Gdańska za lata 2000-2011 oraz Bank Danych Lokalnych, GUS</t>
  </si>
  <si>
    <t>Ludność</t>
  </si>
  <si>
    <t>Liczba ludności wg płci i wieku</t>
  </si>
  <si>
    <t xml:space="preserve"> ogółem</t>
  </si>
  <si>
    <t>20-24 lat</t>
  </si>
  <si>
    <t>30-34 lat</t>
  </si>
  <si>
    <t>40-44 lat</t>
  </si>
  <si>
    <t>50-54 lat</t>
  </si>
  <si>
    <t>60-64 lat</t>
  </si>
  <si>
    <t xml:space="preserve">          mężczyźni ogółem</t>
  </si>
  <si>
    <t xml:space="preserve">         kobiety ogółem</t>
  </si>
  <si>
    <t>Liczba ludności w wieku produkcyjnym i nieprodukcyjnym ogółem</t>
  </si>
  <si>
    <t>Ludność w wieku nieprodukcyjnym na 
100 osób w wieku produkcyjnym</t>
  </si>
  <si>
    <t>Ruch naturalny ludności</t>
  </si>
  <si>
    <t xml:space="preserve">     niemowląt</t>
  </si>
  <si>
    <t xml:space="preserve">     niemowląt***</t>
  </si>
  <si>
    <t>w tym wg 
wieku kobiet</t>
  </si>
  <si>
    <t>19 lat i mniej</t>
  </si>
  <si>
    <t>Reprodukcja ludności*</t>
  </si>
  <si>
    <t>15-19 lat</t>
  </si>
  <si>
    <t>Dzietność ogólna</t>
  </si>
  <si>
    <t>Reprodukcja brutto</t>
  </si>
  <si>
    <t>Współczynnik dynamiki demograficznej</t>
  </si>
  <si>
    <t>Migracje ludności</t>
  </si>
  <si>
    <t>Migracje ludności na pobyt stały</t>
  </si>
  <si>
    <t>Napływ</t>
  </si>
  <si>
    <t>z miast</t>
  </si>
  <si>
    <t>ze wsi</t>
  </si>
  <si>
    <t>Odpływ</t>
  </si>
  <si>
    <t>do miast</t>
  </si>
  <si>
    <t>na wieś</t>
  </si>
  <si>
    <t>Migracje wewnętrzne ludności na pobyt czasowy*</t>
  </si>
  <si>
    <t>zameldowani na pobyt czasowy</t>
  </si>
  <si>
    <t>czasowo nieobecni w miejscu stałego zameldowania</t>
  </si>
  <si>
    <t>saldo</t>
  </si>
  <si>
    <t>Ludność wg stanu cywilnego prawnego**</t>
  </si>
  <si>
    <t>w tys.</t>
  </si>
  <si>
    <t>panna</t>
  </si>
  <si>
    <t>zamężna</t>
  </si>
  <si>
    <t>wdowa</t>
  </si>
  <si>
    <t>rozwiedziona</t>
  </si>
  <si>
    <t>pozostałe</t>
  </si>
  <si>
    <t>kawaler</t>
  </si>
  <si>
    <t>żonaty</t>
  </si>
  <si>
    <t>wdowiec</t>
  </si>
  <si>
    <t>rozwiedziony</t>
  </si>
  <si>
    <t>* dane z Rocznika Statystycznego Gdańska</t>
  </si>
  <si>
    <t>*** Zgony niemowląt na 1000 urodzeń żywych</t>
  </si>
  <si>
    <t>WYSZCZEGÓLNIENIE</t>
  </si>
  <si>
    <t>separacje</t>
  </si>
  <si>
    <t>**** Na 100 tys. os.</t>
  </si>
  <si>
    <t>X</t>
  </si>
  <si>
    <t>separacje****</t>
  </si>
  <si>
    <t>Małżeństwa zawarte wg wieku nowożeńców ogółem</t>
  </si>
  <si>
    <t>Migracje wewnętrzne ludności wg wojweództwa poprzedniego i obecnego zamieszkania</t>
  </si>
  <si>
    <t>napływ ogółem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</si>
  <si>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</si>
  <si>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</si>
  <si>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</si>
  <si>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</si>
  <si>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</si>
  <si>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</si>
  <si>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</si>
  <si>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</si>
  <si>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</si>
  <si>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</si>
  <si>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</si>
  <si>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</si>
  <si>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odpływ ogółem</t>
  </si>
  <si>
    <t>saldo migracji</t>
  </si>
  <si>
    <t>świętokrzyskie</t>
  </si>
  <si>
    <t>warmińsko-mazurskie</t>
  </si>
  <si>
    <t>wielkopolskie</t>
  </si>
  <si>
    <t>zachodniopomorskie</t>
  </si>
  <si>
    <t>ogółem w tys.</t>
  </si>
  <si>
    <t>Saldo migracji na 1000 os.</t>
  </si>
  <si>
    <t>Źródło: Bank Danych Lokalnych, GUS</t>
  </si>
  <si>
    <t>0-4 lata</t>
  </si>
  <si>
    <t>5-9 lat</t>
  </si>
  <si>
    <t>10-14 lat</t>
  </si>
  <si>
    <t>65-69 lat</t>
  </si>
  <si>
    <t>70 lat i więcej</t>
  </si>
  <si>
    <r>
      <t xml:space="preserve">Urodzenia żywe na 1000 kobiet w wieku [(od 2013 r. średnia z wieku 15-49)  </t>
    </r>
    <r>
      <rPr>
        <sz val="8"/>
        <rFont val="Arial"/>
        <family val="2"/>
        <charset val="238"/>
      </rPr>
      <t>(łącznie z urodzeniami z matek w wieku: a-poniżej 15 lat, b-50 lat i więcej)]</t>
    </r>
    <r>
      <rPr>
        <sz val="9"/>
        <rFont val="Arial"/>
        <family val="2"/>
        <charset val="238"/>
      </rPr>
      <t>.</t>
    </r>
  </si>
  <si>
    <t>Współczynniki</t>
  </si>
  <si>
    <t>-</t>
  </si>
  <si>
    <t>zmiana r./r. %</t>
  </si>
  <si>
    <t>b.d.</t>
  </si>
  <si>
    <t>zmiana r./r. liczba</t>
  </si>
  <si>
    <t>Źródło: Informator o sytuacji społeczno-gospodarczej Gdańska oraz Bank Danych Lokalnych, GUS</t>
  </si>
  <si>
    <t>** dana z Narodowego Spisu Powszechnego; osoby w wieku 15 lat i więcej</t>
  </si>
  <si>
    <t>Źródło: Narodowy Spis Powszechny 2002 i 2011, GUS</t>
  </si>
  <si>
    <t>Ludność wg stanu cywilnego prawnego w 2002 i 2011 r.</t>
  </si>
  <si>
    <t>60 lat i więcej</t>
  </si>
  <si>
    <t>w tym wg 
wieku mężczyzn</t>
  </si>
  <si>
    <t>małżeństwa*****</t>
  </si>
  <si>
    <t>śluby ogółem******</t>
  </si>
  <si>
    <t>śluby konkordatowe******</t>
  </si>
  <si>
    <t>śluby cywilne******</t>
  </si>
  <si>
    <t>******Liczbę małżeństw prezentowaną przez Główny Urząd Statystyczny (GUS) opracowuje się według miejsca zamieszkania męża przed ślubem, a jeśli mąż mieszkał na stałe za granicą — według miejsca zamieszkania żony w Polsce przed zawarciem związku małżeńskiego.</t>
  </si>
  <si>
    <t>*****Liczba małżeństw prezentowana przez Urząd Stanu Cywilnego (USC) w Gdańsku, to faktyczna liczba związków małżeńskich zawartych na terenie Gdańska.</t>
  </si>
  <si>
    <t>Liczba mieszkańców Gdańska i przyrost naturalny w latach 2000-2016</t>
  </si>
  <si>
    <t>Mieszkańcy Gdańska wg kategorii wiekowych w latach 2000-2016</t>
  </si>
  <si>
    <t>Mieszkańcy Gdańska wg kategorii wiekowych w latach 2000-2016 (%)</t>
  </si>
  <si>
    <t>Urodzenia żywe według kolejności urodzenia dziecka</t>
  </si>
  <si>
    <t>6 i dalsze</t>
  </si>
  <si>
    <t>nieustalone</t>
  </si>
  <si>
    <t>kolejność urodzenia dziecka u matki</t>
  </si>
  <si>
    <t>w wieku</t>
  </si>
  <si>
    <t>przedprodukcyjnym</t>
  </si>
  <si>
    <t>produkcyjnym</t>
  </si>
  <si>
    <t>poprodukcyjnym</t>
  </si>
  <si>
    <t>współczynnik obciążenia demograficznego</t>
  </si>
  <si>
    <t>w tym mężczyźni</t>
  </si>
  <si>
    <t>w tym kobiety</t>
  </si>
  <si>
    <t>a - Prognoza ludności do 2030 r. opracowana została w 2017 r. w oparciu o długoterminowe założenia Prognozy ludności Polski na lata 2014‐2050 oraz Prognozy dla powiatów i miast na prawie powiatu na lata 2014‐2050. Jako punkt wyjścia przyjęto stan ludności w dniu 31  II 2016 r. w obowiązującym wówczas podziale administracyjnym. Rozbieżności między rzeczywistymi a prognozowanymi wielkościami obserwowane w ciągu kolejnych lat wymagały dokonania korekty danych wejściowych i aktualizacji założeń na poziomie kraju. W związku z powyższym, wyniki prognozy dla gmin po zagregowaniu nie są w pełni spójne z opublikowanymi wynikami prognoz ludności dla jednostek wyższego poziomu. W 2019 r. GUS planuje opracować kolejną edycję prognoz ludności w przekrojach: dla kraju  ogółem, województw, powiatów i miast na prawach powiatu oraz gmin. Prognozy będą spójne na wszystkich poziomach podziału administracyjnego – po zsumowaniu będą zgodne z wynikami dla jednostek nadrzędnych.</t>
  </si>
  <si>
    <t>PROGNOZA RUCHU NATURALNEGO (a)</t>
  </si>
  <si>
    <t>PROGNOZA LUDNOŚCI (a)</t>
  </si>
  <si>
    <t>Zgony</t>
  </si>
  <si>
    <t>Przyrost naturalny</t>
  </si>
  <si>
    <t>Urodzenia żywe</t>
  </si>
  <si>
    <t>w liczbach bezwzględnych</t>
  </si>
  <si>
    <t>PROGNOZA MIGRANCIJ LUDNOŚCI NA POBYT STAŁY (a)</t>
  </si>
  <si>
    <t>napływ</t>
  </si>
  <si>
    <t>odpływ</t>
  </si>
  <si>
    <t>w tym z zagranicy</t>
  </si>
  <si>
    <t>I poł 2017</t>
  </si>
  <si>
    <t>Liczba ludności Gdańska w latach 2000 - 2017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</si>
</sst>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z_ł_-;\-* #,##0\ _z_ł_-;_-* &quot;-&quot;\ _z_ł_-;_-@_-"/>
    <numFmt numFmtId="164" formatCode="00\-000"/>
    <numFmt numFmtId="165" formatCode="#,##0.0"/>
    <numFmt numFmtId="166" formatCode="0.0"/>
    <numFmt numFmtId="167" formatCode="0.000"/>
    <numFmt numFmtId="168" formatCode="#,##0.000"/>
    <numFmt numFmtId="169" formatCode="_-* #,##0.0\ _z_ł_-;\-* #,##0.0\ _z_ł_-;_-* &quot;-&quot;?\ _z_ł_-;_-@_-"/>
    <numFmt numFmtId="170" formatCode="00.0\-000"/>
    <numFmt numFmtId="171" formatCode="0.0%"/>
    <numFmt numFmtId="172" formatCode="_-* #,##0.0\ _z_ł_-;\-* #,##0.0\ _z_ł_-;_-* &quot;-&quot;\ _z_ł_-;_-@_-"/>
  </numFmts>
  <fonts count="29" x14ac:knownFonts="1">
    <font>
      <sz val="10"/>
      <name val="Arial"/>
      <charset val="238"/>
    </font>
    <font>
      <sz val="10"/>
      <name val="MS Sans Serif"/>
      <family val="2"/>
      <charset val="238"/>
    </font>
    <font>
      <b/>
      <sz val="10"/>
      <color indexed="9"/>
      <name val="Arial CE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9"/>
      <name val="Arial CE"/>
      <charset val="238"/>
    </font>
    <font>
      <b/>
      <sz val="10"/>
      <name val="Arial"/>
      <family val="2"/>
      <charset val="238"/>
    </font>
    <font>
      <sz val="10"/>
      <color indexed="15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22"/>
      <name val="Arial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b/>
      <sz val="9"/>
      <color theme="1"/>
      <name val="Arial CE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10"/>
      <color theme="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8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430">
    <xf numFmtId="0" fontId="0" fillId="0" borderId="0" xfId="0"/>
    <xf numFmtId="0" fontId="13" fillId="0" borderId="0" xfId="0" applyFont="1"/>
    <xf numFmtId="3" fontId="13" fillId="0" borderId="0" xfId="0" applyNumberFormat="1" applyFont="1" applyBorder="1"/>
    <xf numFmtId="0" fontId="14" fillId="0" borderId="0" xfId="0" applyFont="1"/>
    <xf numFmtId="165" fontId="13" fillId="0" borderId="0" xfId="0" applyNumberFormat="1" applyFont="1" applyBorder="1"/>
    <xf numFmtId="166" fontId="13" fillId="0" borderId="0" xfId="0" applyNumberFormat="1" applyFont="1" applyBorder="1"/>
    <xf numFmtId="0" fontId="15" fillId="0" borderId="0" xfId="0" applyFont="1" applyBorder="1" applyAlignment="1"/>
    <xf numFmtId="0" fontId="16" fillId="2" borderId="1" xfId="1" applyNumberFormat="1" applyFont="1" applyFill="1" applyBorder="1" applyAlignment="1" applyProtection="1">
      <alignment horizontal="center" vertical="center"/>
    </xf>
    <xf numFmtId="41" fontId="17" fillId="3" borderId="1" xfId="0" applyNumberFormat="1" applyFont="1" applyFill="1" applyBorder="1" applyAlignment="1">
      <alignment horizontal="center" vertical="center"/>
    </xf>
    <xf numFmtId="41" fontId="18" fillId="4" borderId="1" xfId="0" applyNumberFormat="1" applyFont="1" applyFill="1" applyBorder="1" applyAlignment="1">
      <alignment horizontal="center" vertical="center"/>
    </xf>
    <xf numFmtId="41" fontId="18" fillId="4" borderId="1" xfId="1" applyNumberFormat="1" applyFont="1" applyFill="1" applyBorder="1" applyAlignment="1" applyProtection="1">
      <alignment horizontal="center" vertical="center"/>
    </xf>
    <xf numFmtId="165" fontId="18" fillId="3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3" fillId="0" borderId="0" xfId="0" applyFont="1" applyFill="1" applyBorder="1" applyAlignment="1"/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0" fontId="14" fillId="0" borderId="0" xfId="0" applyFont="1" applyFill="1" applyBorder="1" applyAlignment="1"/>
    <xf numFmtId="164" fontId="18" fillId="0" borderId="0" xfId="0" applyNumberFormat="1" applyFont="1" applyFill="1" applyBorder="1" applyAlignment="1"/>
    <xf numFmtId="165" fontId="18" fillId="0" borderId="0" xfId="0" applyNumberFormat="1" applyFont="1" applyFill="1" applyBorder="1" applyAlignment="1"/>
    <xf numFmtId="170" fontId="17" fillId="0" borderId="0" xfId="0" applyNumberFormat="1" applyFont="1" applyFill="1" applyBorder="1" applyAlignment="1"/>
    <xf numFmtId="166" fontId="17" fillId="0" borderId="0" xfId="0" applyNumberFormat="1" applyFont="1" applyFill="1" applyBorder="1" applyAlignment="1"/>
    <xf numFmtId="166" fontId="18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169" fontId="18" fillId="4" borderId="1" xfId="0" applyNumberFormat="1" applyFont="1" applyFill="1" applyBorder="1" applyAlignment="1">
      <alignment vertical="center"/>
    </xf>
    <xf numFmtId="166" fontId="13" fillId="0" borderId="0" xfId="0" applyNumberFormat="1" applyFont="1"/>
    <xf numFmtId="0" fontId="20" fillId="0" borderId="0" xfId="0" applyFont="1" applyAlignment="1">
      <alignment horizontal="center"/>
    </xf>
    <xf numFmtId="169" fontId="18" fillId="4" borderId="1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3" fillId="0" borderId="0" xfId="0" applyFont="1" applyAlignment="1"/>
    <xf numFmtId="0" fontId="21" fillId="0" borderId="0" xfId="0" applyFont="1" applyAlignment="1"/>
    <xf numFmtId="41" fontId="18" fillId="5" borderId="1" xfId="0" applyNumberFormat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0" fontId="3" fillId="6" borderId="5" xfId="1" applyNumberFormat="1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/>
    <xf numFmtId="0" fontId="7" fillId="0" borderId="6" xfId="0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right" vertical="center"/>
    </xf>
    <xf numFmtId="3" fontId="7" fillId="0" borderId="6" xfId="1" applyNumberFormat="1" applyFont="1" applyFill="1" applyBorder="1" applyAlignment="1" applyProtection="1">
      <alignment horizontal="right" vertical="center"/>
    </xf>
    <xf numFmtId="1" fontId="7" fillId="0" borderId="6" xfId="1" applyNumberFormat="1" applyFont="1" applyFill="1" applyBorder="1" applyAlignment="1" applyProtection="1">
      <alignment horizontal="left" vertical="center"/>
    </xf>
    <xf numFmtId="3" fontId="7" fillId="0" borderId="6" xfId="0" applyNumberFormat="1" applyFont="1" applyFill="1" applyBorder="1"/>
    <xf numFmtId="16" fontId="7" fillId="0" borderId="6" xfId="1" applyNumberFormat="1" applyFont="1" applyFill="1" applyBorder="1" applyAlignment="1" applyProtection="1">
      <alignment horizontal="left" vertical="center"/>
    </xf>
    <xf numFmtId="164" fontId="7" fillId="0" borderId="6" xfId="1" applyNumberFormat="1" applyFont="1" applyFill="1" applyBorder="1" applyAlignment="1" applyProtection="1">
      <alignment horizontal="left" vertical="center"/>
    </xf>
    <xf numFmtId="3" fontId="7" fillId="0" borderId="6" xfId="0" applyNumberFormat="1" applyFont="1" applyBorder="1" applyAlignment="1">
      <alignment horizontal="right" wrapText="1"/>
    </xf>
    <xf numFmtId="164" fontId="7" fillId="0" borderId="6" xfId="0" applyNumberFormat="1" applyFont="1" applyBorder="1" applyAlignment="1">
      <alignment horizontal="left" vertical="center"/>
    </xf>
    <xf numFmtId="164" fontId="7" fillId="0" borderId="6" xfId="0" applyNumberFormat="1" applyFont="1" applyBorder="1"/>
    <xf numFmtId="0" fontId="7" fillId="0" borderId="6" xfId="0" applyFont="1" applyBorder="1" applyAlignment="1"/>
    <xf numFmtId="3" fontId="7" fillId="0" borderId="7" xfId="0" applyNumberFormat="1" applyFont="1" applyBorder="1"/>
    <xf numFmtId="3" fontId="7" fillId="0" borderId="8" xfId="0" applyNumberFormat="1" applyFont="1" applyBorder="1"/>
    <xf numFmtId="3" fontId="0" fillId="0" borderId="7" xfId="0" applyNumberFormat="1" applyBorder="1"/>
    <xf numFmtId="3" fontId="7" fillId="0" borderId="8" xfId="0" applyNumberFormat="1" applyFont="1" applyFill="1" applyBorder="1"/>
    <xf numFmtId="3" fontId="7" fillId="0" borderId="6" xfId="0" applyNumberFormat="1" applyFont="1" applyBorder="1" applyAlignment="1">
      <alignment vertical="center"/>
    </xf>
    <xf numFmtId="0" fontId="7" fillId="0" borderId="6" xfId="0" applyFont="1" applyBorder="1"/>
    <xf numFmtId="164" fontId="7" fillId="0" borderId="6" xfId="0" applyNumberFormat="1" applyFont="1" applyFill="1" applyBorder="1"/>
    <xf numFmtId="3" fontId="7" fillId="0" borderId="9" xfId="0" applyNumberFormat="1" applyFont="1" applyBorder="1"/>
    <xf numFmtId="3" fontId="7" fillId="0" borderId="9" xfId="0" applyNumberFormat="1" applyFont="1" applyFill="1" applyBorder="1"/>
    <xf numFmtId="3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Border="1" applyAlignment="1">
      <alignment vertical="center"/>
    </xf>
    <xf numFmtId="166" fontId="7" fillId="0" borderId="6" xfId="0" applyNumberFormat="1" applyFont="1" applyBorder="1"/>
    <xf numFmtId="166" fontId="7" fillId="0" borderId="9" xfId="0" applyNumberFormat="1" applyFont="1" applyBorder="1"/>
    <xf numFmtId="165" fontId="7" fillId="0" borderId="9" xfId="0" applyNumberFormat="1" applyFont="1" applyFill="1" applyBorder="1"/>
    <xf numFmtId="0" fontId="7" fillId="0" borderId="6" xfId="0" applyFont="1" applyFill="1" applyBorder="1" applyAlignment="1"/>
    <xf numFmtId="165" fontId="7" fillId="0" borderId="6" xfId="0" applyNumberFormat="1" applyFont="1" applyBorder="1"/>
    <xf numFmtId="165" fontId="7" fillId="0" borderId="9" xfId="0" applyNumberFormat="1" applyFont="1" applyBorder="1"/>
    <xf numFmtId="0" fontId="0" fillId="0" borderId="6" xfId="0" applyBorder="1"/>
    <xf numFmtId="0" fontId="0" fillId="0" borderId="9" xfId="0" applyBorder="1"/>
    <xf numFmtId="3" fontId="7" fillId="0" borderId="5" xfId="0" applyNumberFormat="1" applyFont="1" applyBorder="1"/>
    <xf numFmtId="0" fontId="0" fillId="0" borderId="5" xfId="0" applyBorder="1"/>
    <xf numFmtId="0" fontId="7" fillId="0" borderId="5" xfId="0" applyFont="1" applyBorder="1"/>
    <xf numFmtId="0" fontId="0" fillId="0" borderId="8" xfId="0" applyBorder="1"/>
    <xf numFmtId="0" fontId="7" fillId="0" borderId="7" xfId="0" applyFont="1" applyBorder="1"/>
    <xf numFmtId="3" fontId="11" fillId="0" borderId="9" xfId="0" applyNumberFormat="1" applyFont="1" applyBorder="1"/>
    <xf numFmtId="3" fontId="7" fillId="0" borderId="7" xfId="0" applyNumberFormat="1" applyFont="1" applyBorder="1" applyAlignment="1"/>
    <xf numFmtId="165" fontId="7" fillId="0" borderId="7" xfId="0" applyNumberFormat="1" applyFont="1" applyBorder="1" applyAlignment="1"/>
    <xf numFmtId="3" fontId="7" fillId="0" borderId="8" xfId="0" applyNumberFormat="1" applyFont="1" applyBorder="1" applyAlignment="1"/>
    <xf numFmtId="0" fontId="0" fillId="0" borderId="7" xfId="0" applyBorder="1"/>
    <xf numFmtId="0" fontId="7" fillId="0" borderId="6" xfId="0" applyFont="1" applyFill="1" applyBorder="1"/>
    <xf numFmtId="0" fontId="7" fillId="0" borderId="0" xfId="0" applyFont="1"/>
    <xf numFmtId="0" fontId="0" fillId="0" borderId="0" xfId="0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11" xfId="0" applyNumberFormat="1" applyFont="1" applyBorder="1"/>
    <xf numFmtId="3" fontId="7" fillId="0" borderId="11" xfId="0" applyNumberFormat="1" applyFont="1" applyBorder="1" applyAlignment="1">
      <alignment vertical="center"/>
    </xf>
    <xf numFmtId="0" fontId="7" fillId="0" borderId="9" xfId="0" applyFont="1" applyBorder="1"/>
    <xf numFmtId="0" fontId="7" fillId="0" borderId="11" xfId="0" applyFont="1" applyBorder="1"/>
    <xf numFmtId="166" fontId="7" fillId="0" borderId="11" xfId="0" applyNumberFormat="1" applyFont="1" applyBorder="1"/>
    <xf numFmtId="3" fontId="7" fillId="0" borderId="12" xfId="0" applyNumberFormat="1" applyFont="1" applyBorder="1"/>
    <xf numFmtId="0" fontId="7" fillId="0" borderId="10" xfId="0" applyFont="1" applyBorder="1"/>
    <xf numFmtId="0" fontId="7" fillId="0" borderId="13" xfId="0" applyFont="1" applyBorder="1"/>
    <xf numFmtId="0" fontId="7" fillId="0" borderId="8" xfId="0" applyFont="1" applyBorder="1"/>
    <xf numFmtId="0" fontId="7" fillId="0" borderId="12" xfId="0" applyFont="1" applyBorder="1"/>
    <xf numFmtId="3" fontId="11" fillId="0" borderId="8" xfId="0" applyNumberFormat="1" applyFont="1" applyBorder="1"/>
    <xf numFmtId="0" fontId="7" fillId="0" borderId="9" xfId="0" applyFont="1" applyFill="1" applyBorder="1"/>
    <xf numFmtId="0" fontId="21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/>
    <xf numFmtId="3" fontId="7" fillId="0" borderId="2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7" fillId="0" borderId="12" xfId="1" applyNumberFormat="1" applyFont="1" applyFill="1" applyBorder="1" applyAlignment="1" applyProtection="1">
      <alignment horizontal="right" vertical="center"/>
    </xf>
    <xf numFmtId="165" fontId="9" fillId="0" borderId="11" xfId="0" applyNumberFormat="1" applyFont="1" applyBorder="1"/>
    <xf numFmtId="3" fontId="18" fillId="3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7" fillId="0" borderId="6" xfId="0" applyFont="1" applyBorder="1" applyAlignme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1" fontId="17" fillId="3" borderId="1" xfId="0" applyNumberFormat="1" applyFont="1" applyFill="1" applyBorder="1" applyAlignment="1">
      <alignment vertical="center"/>
    </xf>
    <xf numFmtId="3" fontId="7" fillId="0" borderId="23" xfId="0" applyNumberFormat="1" applyFont="1" applyBorder="1"/>
    <xf numFmtId="3" fontId="7" fillId="0" borderId="15" xfId="0" applyNumberFormat="1" applyFont="1" applyBorder="1"/>
    <xf numFmtId="0" fontId="0" fillId="0" borderId="15" xfId="0" applyBorder="1"/>
    <xf numFmtId="0" fontId="7" fillId="0" borderId="15" xfId="0" applyFont="1" applyBorder="1"/>
    <xf numFmtId="41" fontId="17" fillId="3" borderId="1" xfId="0" applyNumberFormat="1" applyFont="1" applyFill="1" applyBorder="1" applyAlignment="1">
      <alignment horizontal="right" vertical="center"/>
    </xf>
    <xf numFmtId="41" fontId="18" fillId="4" borderId="1" xfId="0" applyNumberFormat="1" applyFont="1" applyFill="1" applyBorder="1" applyAlignment="1">
      <alignment horizontal="right" vertical="center"/>
    </xf>
    <xf numFmtId="41" fontId="18" fillId="5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166" fontId="7" fillId="0" borderId="25" xfId="0" applyNumberFormat="1" applyFont="1" applyBorder="1" applyAlignment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166" fontId="7" fillId="0" borderId="28" xfId="0" applyNumberFormat="1" applyFont="1" applyBorder="1" applyAlignment="1">
      <alignment vertical="center"/>
    </xf>
    <xf numFmtId="166" fontId="7" fillId="0" borderId="32" xfId="0" applyNumberFormat="1" applyFont="1" applyBorder="1" applyAlignment="1">
      <alignment vertical="center"/>
    </xf>
    <xf numFmtId="3" fontId="26" fillId="0" borderId="33" xfId="0" applyNumberFormat="1" applyFont="1" applyBorder="1"/>
    <xf numFmtId="3" fontId="26" fillId="0" borderId="25" xfId="0" applyNumberFormat="1" applyFont="1" applyBorder="1"/>
    <xf numFmtId="166" fontId="9" fillId="0" borderId="25" xfId="0" applyNumberFormat="1" applyFont="1" applyBorder="1"/>
    <xf numFmtId="3" fontId="7" fillId="0" borderId="25" xfId="0" applyNumberFormat="1" applyFont="1" applyFill="1" applyBorder="1"/>
    <xf numFmtId="3" fontId="7" fillId="0" borderId="34" xfId="0" applyNumberFormat="1" applyFont="1" applyBorder="1" applyAlignment="1">
      <alignment vertical="center"/>
    </xf>
    <xf numFmtId="171" fontId="7" fillId="0" borderId="23" xfId="0" applyNumberFormat="1" applyFont="1" applyBorder="1"/>
    <xf numFmtId="0" fontId="7" fillId="0" borderId="23" xfId="0" applyFont="1" applyBorder="1" applyAlignment="1">
      <alignment horizontal="right" vertical="center"/>
    </xf>
    <xf numFmtId="3" fontId="7" fillId="0" borderId="32" xfId="0" applyNumberFormat="1" applyFont="1" applyBorder="1"/>
    <xf numFmtId="3" fontId="7" fillId="0" borderId="36" xfId="0" applyNumberFormat="1" applyFont="1" applyBorder="1"/>
    <xf numFmtId="3" fontId="7" fillId="0" borderId="37" xfId="0" applyNumberFormat="1" applyFont="1" applyBorder="1"/>
    <xf numFmtId="0" fontId="7" fillId="0" borderId="37" xfId="0" applyFont="1" applyBorder="1"/>
    <xf numFmtId="165" fontId="7" fillId="0" borderId="38" xfId="0" applyNumberFormat="1" applyFont="1" applyBorder="1"/>
    <xf numFmtId="166" fontId="7" fillId="0" borderId="37" xfId="0" applyNumberFormat="1" applyFont="1" applyBorder="1"/>
    <xf numFmtId="0" fontId="7" fillId="0" borderId="39" xfId="0" applyFont="1" applyBorder="1"/>
    <xf numFmtId="3" fontId="7" fillId="0" borderId="40" xfId="0" applyNumberFormat="1" applyFont="1" applyBorder="1" applyAlignment="1">
      <alignment horizontal="right"/>
    </xf>
    <xf numFmtId="0" fontId="7" fillId="0" borderId="40" xfId="0" applyFont="1" applyBorder="1"/>
    <xf numFmtId="0" fontId="7" fillId="0" borderId="35" xfId="0" applyFont="1" applyBorder="1"/>
    <xf numFmtId="0" fontId="7" fillId="0" borderId="31" xfId="0" applyFont="1" applyBorder="1"/>
    <xf numFmtId="3" fontId="7" fillId="0" borderId="40" xfId="0" applyNumberFormat="1" applyFont="1" applyBorder="1"/>
    <xf numFmtId="3" fontId="7" fillId="0" borderId="41" xfId="0" applyNumberFormat="1" applyFont="1" applyBorder="1"/>
    <xf numFmtId="165" fontId="7" fillId="0" borderId="35" xfId="0" applyNumberFormat="1" applyFont="1" applyBorder="1"/>
    <xf numFmtId="166" fontId="7" fillId="0" borderId="35" xfId="0" applyNumberFormat="1" applyFont="1" applyBorder="1"/>
    <xf numFmtId="166" fontId="7" fillId="0" borderId="35" xfId="0" applyNumberFormat="1" applyFont="1" applyBorder="1" applyAlignment="1">
      <alignment horizontal="right"/>
    </xf>
    <xf numFmtId="165" fontId="7" fillId="0" borderId="35" xfId="0" applyNumberFormat="1" applyFont="1" applyFill="1" applyBorder="1"/>
    <xf numFmtId="0" fontId="0" fillId="0" borderId="40" xfId="0" applyBorder="1"/>
    <xf numFmtId="0" fontId="7" fillId="0" borderId="43" xfId="0" applyFont="1" applyBorder="1"/>
    <xf numFmtId="0" fontId="7" fillId="0" borderId="42" xfId="0" applyFont="1" applyBorder="1"/>
    <xf numFmtId="0" fontId="7" fillId="0" borderId="41" xfId="0" applyFont="1" applyBorder="1"/>
    <xf numFmtId="0" fontId="7" fillId="0" borderId="40" xfId="0" applyFont="1" applyBorder="1" applyAlignment="1">
      <alignment vertical="center"/>
    </xf>
    <xf numFmtId="165" fontId="7" fillId="0" borderId="40" xfId="0" applyNumberFormat="1" applyFont="1" applyBorder="1"/>
    <xf numFmtId="166" fontId="7" fillId="0" borderId="40" xfId="0" applyNumberFormat="1" applyFont="1" applyBorder="1"/>
    <xf numFmtId="166" fontId="0" fillId="0" borderId="40" xfId="0" applyNumberFormat="1" applyBorder="1"/>
    <xf numFmtId="168" fontId="7" fillId="0" borderId="40" xfId="0" applyNumberFormat="1" applyFont="1" applyBorder="1"/>
    <xf numFmtId="167" fontId="7" fillId="0" borderId="40" xfId="0" applyNumberFormat="1" applyFont="1" applyBorder="1"/>
    <xf numFmtId="167" fontId="0" fillId="0" borderId="40" xfId="0" applyNumberFormat="1" applyBorder="1"/>
    <xf numFmtId="3" fontId="7" fillId="0" borderId="44" xfId="0" applyNumberFormat="1" applyFont="1" applyBorder="1"/>
    <xf numFmtId="3" fontId="7" fillId="0" borderId="45" xfId="0" applyNumberFormat="1" applyFont="1" applyBorder="1"/>
    <xf numFmtId="168" fontId="7" fillId="0" borderId="47" xfId="0" applyNumberFormat="1" applyFont="1" applyBorder="1"/>
    <xf numFmtId="167" fontId="7" fillId="0" borderId="47" xfId="0" applyNumberFormat="1" applyFont="1" applyBorder="1"/>
    <xf numFmtId="0" fontId="7" fillId="0" borderId="47" xfId="0" applyFont="1" applyBorder="1"/>
    <xf numFmtId="167" fontId="7" fillId="0" borderId="47" xfId="0" applyNumberFormat="1" applyFont="1" applyFill="1" applyBorder="1"/>
    <xf numFmtId="3" fontId="7" fillId="0" borderId="47" xfId="0" applyNumberFormat="1" applyFont="1" applyBorder="1" applyAlignment="1">
      <alignment horizontal="right"/>
    </xf>
    <xf numFmtId="165" fontId="7" fillId="0" borderId="47" xfId="0" applyNumberFormat="1" applyFont="1" applyBorder="1"/>
    <xf numFmtId="166" fontId="7" fillId="0" borderId="47" xfId="0" applyNumberFormat="1" applyFont="1" applyBorder="1"/>
    <xf numFmtId="166" fontId="0" fillId="0" borderId="47" xfId="0" applyNumberFormat="1" applyBorder="1"/>
    <xf numFmtId="0" fontId="0" fillId="0" borderId="47" xfId="0" applyBorder="1"/>
    <xf numFmtId="168" fontId="7" fillId="0" borderId="31" xfId="0" applyNumberFormat="1" applyFont="1" applyBorder="1"/>
    <xf numFmtId="167" fontId="7" fillId="0" borderId="31" xfId="0" applyNumberFormat="1" applyFont="1" applyBorder="1"/>
    <xf numFmtId="167" fontId="0" fillId="0" borderId="31" xfId="0" applyNumberFormat="1" applyBorder="1"/>
    <xf numFmtId="0" fontId="0" fillId="0" borderId="31" xfId="0" applyBorder="1"/>
    <xf numFmtId="3" fontId="7" fillId="0" borderId="47" xfId="0" applyNumberFormat="1" applyFont="1" applyBorder="1"/>
    <xf numFmtId="165" fontId="7" fillId="0" borderId="33" xfId="0" applyNumberFormat="1" applyFont="1" applyFill="1" applyBorder="1" applyAlignment="1">
      <alignment horizontal="right"/>
    </xf>
    <xf numFmtId="165" fontId="7" fillId="0" borderId="48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7" fillId="11" borderId="48" xfId="0" applyNumberFormat="1" applyFont="1" applyFill="1" applyBorder="1" applyAlignment="1">
      <alignment horizontal="right"/>
    </xf>
    <xf numFmtId="166" fontId="7" fillId="11" borderId="48" xfId="0" applyNumberFormat="1" applyFont="1" applyFill="1" applyBorder="1" applyAlignment="1">
      <alignment horizontal="right"/>
    </xf>
    <xf numFmtId="166" fontId="7" fillId="11" borderId="32" xfId="0" applyNumberFormat="1" applyFont="1" applyFill="1" applyBorder="1" applyAlignment="1">
      <alignment horizontal="right"/>
    </xf>
    <xf numFmtId="0" fontId="7" fillId="11" borderId="6" xfId="0" applyFont="1" applyFill="1" applyBorder="1"/>
    <xf numFmtId="3" fontId="7" fillId="11" borderId="6" xfId="0" applyNumberFormat="1" applyFont="1" applyFill="1" applyBorder="1"/>
    <xf numFmtId="165" fontId="7" fillId="11" borderId="6" xfId="0" applyNumberFormat="1" applyFont="1" applyFill="1" applyBorder="1"/>
    <xf numFmtId="3" fontId="7" fillId="11" borderId="9" xfId="0" applyNumberFormat="1" applyFont="1" applyFill="1" applyBorder="1"/>
    <xf numFmtId="0" fontId="0" fillId="11" borderId="6" xfId="0" applyFill="1" applyBorder="1"/>
    <xf numFmtId="0" fontId="0" fillId="11" borderId="9" xfId="0" applyFill="1" applyBorder="1"/>
    <xf numFmtId="0" fontId="7" fillId="11" borderId="11" xfId="0" applyFont="1" applyFill="1" applyBorder="1"/>
    <xf numFmtId="3" fontId="7" fillId="11" borderId="10" xfId="0" applyNumberFormat="1" applyFont="1" applyFill="1" applyBorder="1"/>
    <xf numFmtId="0" fontId="0" fillId="11" borderId="5" xfId="0" applyFill="1" applyBorder="1"/>
    <xf numFmtId="0" fontId="0" fillId="11" borderId="10" xfId="0" applyFill="1" applyBorder="1"/>
    <xf numFmtId="0" fontId="7" fillId="11" borderId="5" xfId="0" applyFont="1" applyFill="1" applyBorder="1"/>
    <xf numFmtId="0" fontId="7" fillId="11" borderId="13" xfId="0" applyFont="1" applyFill="1" applyBorder="1"/>
    <xf numFmtId="0" fontId="21" fillId="0" borderId="18" xfId="0" applyFont="1" applyBorder="1" applyAlignment="1">
      <alignment vertical="center"/>
    </xf>
    <xf numFmtId="166" fontId="22" fillId="0" borderId="0" xfId="0" applyNumberFormat="1" applyFont="1" applyBorder="1" applyAlignment="1"/>
    <xf numFmtId="3" fontId="26" fillId="0" borderId="48" xfId="0" applyNumberFormat="1" applyFont="1" applyBorder="1"/>
    <xf numFmtId="3" fontId="7" fillId="0" borderId="48" xfId="0" applyNumberFormat="1" applyFont="1" applyFill="1" applyBorder="1"/>
    <xf numFmtId="0" fontId="7" fillId="0" borderId="31" xfId="0" applyFont="1" applyBorder="1" applyAlignment="1">
      <alignment horizontal="right"/>
    </xf>
    <xf numFmtId="171" fontId="7" fillId="0" borderId="40" xfId="0" applyNumberFormat="1" applyFont="1" applyBorder="1"/>
    <xf numFmtId="165" fontId="7" fillId="0" borderId="40" xfId="0" applyNumberFormat="1" applyFont="1" applyBorder="1" applyAlignment="1">
      <alignment horizontal="right"/>
    </xf>
    <xf numFmtId="165" fontId="7" fillId="0" borderId="40" xfId="0" applyNumberFormat="1" applyFont="1" applyBorder="1" applyAlignment="1">
      <alignment horizontal="right" vertical="center"/>
    </xf>
    <xf numFmtId="165" fontId="7" fillId="0" borderId="47" xfId="0" applyNumberFormat="1" applyFont="1" applyBorder="1" applyAlignment="1">
      <alignment horizontal="right"/>
    </xf>
    <xf numFmtId="171" fontId="7" fillId="0" borderId="40" xfId="0" applyNumberFormat="1" applyFont="1" applyBorder="1" applyAlignment="1">
      <alignment vertical="center"/>
    </xf>
    <xf numFmtId="165" fontId="7" fillId="0" borderId="40" xfId="0" applyNumberFormat="1" applyFont="1" applyBorder="1" applyAlignment="1">
      <alignment vertical="center"/>
    </xf>
    <xf numFmtId="168" fontId="7" fillId="0" borderId="50" xfId="0" applyNumberFormat="1" applyFont="1" applyBorder="1" applyAlignment="1">
      <alignment horizontal="right"/>
    </xf>
    <xf numFmtId="168" fontId="7" fillId="0" borderId="40" xfId="0" applyNumberFormat="1" applyFont="1" applyBorder="1" applyAlignment="1">
      <alignment horizontal="right"/>
    </xf>
    <xf numFmtId="168" fontId="7" fillId="0" borderId="47" xfId="0" applyNumberFormat="1" applyFont="1" applyBorder="1" applyAlignment="1">
      <alignment horizontal="right"/>
    </xf>
    <xf numFmtId="168" fontId="7" fillId="0" borderId="23" xfId="0" applyNumberFormat="1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48" xfId="0" applyFont="1" applyBorder="1"/>
    <xf numFmtId="0" fontId="7" fillId="0" borderId="54" xfId="0" applyFont="1" applyBorder="1"/>
    <xf numFmtId="0" fontId="7" fillId="0" borderId="6" xfId="0" applyFont="1" applyBorder="1" applyAlignment="1">
      <alignment horizontal="right" vertical="center"/>
    </xf>
    <xf numFmtId="0" fontId="7" fillId="0" borderId="40" xfId="0" applyFont="1" applyFill="1" applyBorder="1"/>
    <xf numFmtId="0" fontId="7" fillId="0" borderId="48" xfId="0" applyFont="1" applyFill="1" applyBorder="1"/>
    <xf numFmtId="0" fontId="7" fillId="0" borderId="52" xfId="0" applyFont="1" applyFill="1" applyBorder="1"/>
    <xf numFmtId="0" fontId="7" fillId="0" borderId="54" xfId="0" applyFont="1" applyFill="1" applyBorder="1"/>
    <xf numFmtId="0" fontId="7" fillId="0" borderId="58" xfId="0" applyFont="1" applyBorder="1"/>
    <xf numFmtId="0" fontId="7" fillId="0" borderId="59" xfId="0" applyFont="1" applyBorder="1"/>
    <xf numFmtId="0" fontId="7" fillId="0" borderId="60" xfId="0" applyFont="1" applyBorder="1"/>
    <xf numFmtId="0" fontId="7" fillId="0" borderId="61" xfId="0" applyFont="1" applyBorder="1"/>
    <xf numFmtId="3" fontId="7" fillId="0" borderId="58" xfId="0" applyNumberFormat="1" applyFont="1" applyBorder="1" applyAlignment="1">
      <alignment horizontal="right"/>
    </xf>
    <xf numFmtId="3" fontId="7" fillId="0" borderId="57" xfId="0" applyNumberFormat="1" applyFont="1" applyBorder="1" applyAlignment="1">
      <alignment horizontal="right"/>
    </xf>
    <xf numFmtId="3" fontId="7" fillId="0" borderId="66" xfId="0" applyNumberFormat="1" applyFont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3" fontId="27" fillId="0" borderId="34" xfId="0" applyNumberFormat="1" applyFont="1" applyBorder="1" applyAlignment="1">
      <alignment vertical="center"/>
    </xf>
    <xf numFmtId="3" fontId="27" fillId="0" borderId="49" xfId="0" applyNumberFormat="1" applyFont="1" applyBorder="1"/>
    <xf numFmtId="3" fontId="27" fillId="0" borderId="48" xfId="0" applyNumberFormat="1" applyFont="1" applyBorder="1"/>
    <xf numFmtId="166" fontId="7" fillId="0" borderId="15" xfId="0" applyNumberFormat="1" applyFont="1" applyBorder="1" applyAlignment="1">
      <alignment horizontal="right"/>
    </xf>
    <xf numFmtId="3" fontId="0" fillId="0" borderId="0" xfId="0" applyNumberFormat="1"/>
    <xf numFmtId="3" fontId="7" fillId="0" borderId="7" xfId="0" applyNumberFormat="1" applyFont="1" applyBorder="1" applyAlignment="1">
      <alignment horizontal="right"/>
    </xf>
    <xf numFmtId="166" fontId="21" fillId="0" borderId="0" xfId="0" applyNumberFormat="1" applyFont="1" applyAlignment="1">
      <alignment horizontal="left" vertical="center"/>
    </xf>
    <xf numFmtId="0" fontId="22" fillId="0" borderId="19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7" fillId="0" borderId="69" xfId="0" applyFont="1" applyBorder="1" applyAlignment="1"/>
    <xf numFmtId="3" fontId="7" fillId="0" borderId="55" xfId="0" applyNumberFormat="1" applyFont="1" applyBorder="1"/>
    <xf numFmtId="3" fontId="7" fillId="0" borderId="33" xfId="0" applyNumberFormat="1" applyFont="1" applyBorder="1"/>
    <xf numFmtId="3" fontId="7" fillId="0" borderId="33" xfId="0" applyNumberFormat="1" applyFont="1" applyFill="1" applyBorder="1"/>
    <xf numFmtId="3" fontId="7" fillId="0" borderId="70" xfId="0" applyNumberFormat="1" applyFont="1" applyBorder="1"/>
    <xf numFmtId="3" fontId="7" fillId="0" borderId="71" xfId="0" applyNumberFormat="1" applyFont="1" applyBorder="1"/>
    <xf numFmtId="3" fontId="7" fillId="0" borderId="69" xfId="0" applyNumberFormat="1" applyFont="1" applyBorder="1" applyAlignment="1">
      <alignment horizontal="right"/>
    </xf>
    <xf numFmtId="3" fontId="7" fillId="0" borderId="72" xfId="0" applyNumberFormat="1" applyFont="1" applyBorder="1"/>
    <xf numFmtId="3" fontId="7" fillId="0" borderId="72" xfId="0" applyNumberFormat="1" applyFont="1" applyFill="1" applyBorder="1"/>
    <xf numFmtId="0" fontId="23" fillId="0" borderId="0" xfId="0" applyFont="1" applyAlignment="1">
      <alignment vertical="center"/>
    </xf>
    <xf numFmtId="0" fontId="23" fillId="0" borderId="0" xfId="0" applyFont="1"/>
    <xf numFmtId="0" fontId="7" fillId="0" borderId="75" xfId="0" applyFont="1" applyBorder="1" applyAlignment="1"/>
    <xf numFmtId="168" fontId="7" fillId="0" borderId="74" xfId="0" applyNumberFormat="1" applyFont="1" applyBorder="1"/>
    <xf numFmtId="167" fontId="7" fillId="0" borderId="74" xfId="0" applyNumberFormat="1" applyFont="1" applyBorder="1"/>
    <xf numFmtId="0" fontId="7" fillId="0" borderId="74" xfId="0" applyFont="1" applyBorder="1"/>
    <xf numFmtId="167" fontId="7" fillId="0" borderId="74" xfId="0" applyNumberFormat="1" applyFont="1" applyFill="1" applyBorder="1"/>
    <xf numFmtId="3" fontId="7" fillId="0" borderId="74" xfId="0" applyNumberFormat="1" applyFont="1" applyBorder="1" applyAlignment="1">
      <alignment horizontal="right"/>
    </xf>
    <xf numFmtId="0" fontId="7" fillId="0" borderId="75" xfId="0" applyFont="1" applyBorder="1" applyAlignment="1">
      <alignment horizontal="left"/>
    </xf>
    <xf numFmtId="3" fontId="7" fillId="0" borderId="74" xfId="0" applyNumberFormat="1" applyFont="1" applyFill="1" applyBorder="1"/>
    <xf numFmtId="3" fontId="7" fillId="0" borderId="40" xfId="0" applyNumberFormat="1" applyFont="1" applyFill="1" applyBorder="1" applyAlignment="1">
      <alignment horizontal="right"/>
    </xf>
    <xf numFmtId="171" fontId="7" fillId="0" borderId="23" xfId="0" applyNumberFormat="1" applyFont="1" applyFill="1" applyBorder="1"/>
    <xf numFmtId="3" fontId="7" fillId="0" borderId="23" xfId="0" applyNumberFormat="1" applyFont="1" applyFill="1" applyBorder="1"/>
    <xf numFmtId="171" fontId="7" fillId="12" borderId="23" xfId="0" applyNumberFormat="1" applyFont="1" applyFill="1" applyBorder="1"/>
    <xf numFmtId="3" fontId="7" fillId="12" borderId="23" xfId="0" applyNumberFormat="1" applyFont="1" applyFill="1" applyBorder="1"/>
    <xf numFmtId="0" fontId="7" fillId="11" borderId="82" xfId="0" applyFont="1" applyFill="1" applyBorder="1"/>
    <xf numFmtId="0" fontId="7" fillId="11" borderId="80" xfId="0" applyFont="1" applyFill="1" applyBorder="1"/>
    <xf numFmtId="0" fontId="7" fillId="11" borderId="40" xfId="0" applyFont="1" applyFill="1" applyBorder="1"/>
    <xf numFmtId="0" fontId="7" fillId="0" borderId="48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24" fillId="14" borderId="5" xfId="0" applyFont="1" applyFill="1" applyBorder="1" applyAlignment="1">
      <alignment horizontal="center" vertical="center"/>
    </xf>
    <xf numFmtId="166" fontId="9" fillId="0" borderId="6" xfId="0" applyNumberFormat="1" applyFont="1" applyBorder="1" applyAlignment="1">
      <alignment vertical="center"/>
    </xf>
    <xf numFmtId="166" fontId="9" fillId="0" borderId="6" xfId="0" applyNumberFormat="1" applyFont="1" applyBorder="1" applyAlignment="1">
      <alignment vertical="center" wrapText="1"/>
    </xf>
    <xf numFmtId="166" fontId="7" fillId="0" borderId="6" xfId="0" applyNumberFormat="1" applyFont="1" applyBorder="1" applyAlignment="1">
      <alignment vertical="center" wrapText="1"/>
    </xf>
    <xf numFmtId="1" fontId="9" fillId="0" borderId="6" xfId="0" applyNumberFormat="1" applyFont="1" applyBorder="1" applyAlignment="1">
      <alignment vertical="center"/>
    </xf>
    <xf numFmtId="1" fontId="9" fillId="0" borderId="6" xfId="0" applyNumberFormat="1" applyFont="1" applyBorder="1" applyAlignment="1">
      <alignment vertical="center" wrapText="1"/>
    </xf>
    <xf numFmtId="1" fontId="7" fillId="0" borderId="6" xfId="0" applyNumberFormat="1" applyFont="1" applyBorder="1" applyAlignment="1">
      <alignment vertical="center"/>
    </xf>
    <xf numFmtId="1" fontId="7" fillId="0" borderId="6" xfId="0" applyNumberFormat="1" applyFont="1" applyBorder="1" applyAlignment="1">
      <alignment vertical="center" wrapText="1"/>
    </xf>
    <xf numFmtId="1" fontId="0" fillId="0" borderId="0" xfId="0" applyNumberFormat="1"/>
    <xf numFmtId="0" fontId="25" fillId="0" borderId="0" xfId="0" applyFont="1" applyAlignment="1">
      <alignment vertical="center" wrapText="1"/>
    </xf>
    <xf numFmtId="0" fontId="21" fillId="0" borderId="18" xfId="0" applyFont="1" applyBorder="1" applyAlignment="1">
      <alignment horizontal="left" vertical="center"/>
    </xf>
    <xf numFmtId="166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6" fontId="22" fillId="0" borderId="0" xfId="0" applyNumberFormat="1" applyFont="1" applyBorder="1" applyAlignment="1">
      <alignment horizontal="left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4" fontId="17" fillId="4" borderId="3" xfId="0" applyNumberFormat="1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3" borderId="3" xfId="1" applyNumberFormat="1" applyFont="1" applyFill="1" applyBorder="1" applyAlignment="1" applyProtection="1">
      <alignment horizontal="left" vertical="center"/>
    </xf>
    <xf numFmtId="0" fontId="17" fillId="3" borderId="17" xfId="1" applyNumberFormat="1" applyFont="1" applyFill="1" applyBorder="1" applyAlignment="1" applyProtection="1">
      <alignment horizontal="left" vertical="center"/>
    </xf>
    <xf numFmtId="0" fontId="17" fillId="3" borderId="4" xfId="1" applyNumberFormat="1" applyFont="1" applyFill="1" applyBorder="1" applyAlignment="1" applyProtection="1">
      <alignment horizontal="left" vertical="center"/>
    </xf>
    <xf numFmtId="0" fontId="17" fillId="4" borderId="20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0" fontId="17" fillId="3" borderId="17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0" fontId="17" fillId="3" borderId="73" xfId="0" applyFont="1" applyFill="1" applyBorder="1" applyAlignment="1">
      <alignment vertical="center"/>
    </xf>
    <xf numFmtId="0" fontId="6" fillId="7" borderId="23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3" fontId="8" fillId="10" borderId="23" xfId="0" applyNumberFormat="1" applyFont="1" applyFill="1" applyBorder="1" applyAlignment="1">
      <alignment horizontal="center" vertical="center"/>
    </xf>
    <xf numFmtId="3" fontId="8" fillId="10" borderId="40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5" fillId="7" borderId="9" xfId="1" applyNumberFormat="1" applyFont="1" applyFill="1" applyBorder="1" applyAlignment="1" applyProtection="1">
      <alignment horizontal="center" vertical="center" wrapText="1"/>
    </xf>
    <xf numFmtId="0" fontId="0" fillId="7" borderId="14" xfId="0" applyFill="1" applyBorder="1" applyAlignment="1">
      <alignment vertical="center" wrapText="1"/>
    </xf>
    <xf numFmtId="0" fontId="7" fillId="0" borderId="6" xfId="1" applyNumberFormat="1" applyFont="1" applyFill="1" applyBorder="1" applyAlignment="1" applyProtection="1">
      <alignment horizontal="left" vertical="center"/>
    </xf>
    <xf numFmtId="0" fontId="7" fillId="0" borderId="9" xfId="1" applyNumberFormat="1" applyFont="1" applyFill="1" applyBorder="1" applyAlignment="1" applyProtection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5" xfId="1" applyNumberFormat="1" applyFont="1" applyFill="1" applyBorder="1" applyAlignment="1" applyProtection="1">
      <alignment horizontal="left" vertical="center"/>
    </xf>
    <xf numFmtId="0" fontId="7" fillId="0" borderId="15" xfId="1" applyNumberFormat="1" applyFont="1" applyFill="1" applyBorder="1" applyAlignment="1" applyProtection="1">
      <alignment horizontal="left" vertical="center"/>
    </xf>
    <xf numFmtId="0" fontId="7" fillId="0" borderId="7" xfId="1" applyNumberFormat="1" applyFont="1" applyFill="1" applyBorder="1" applyAlignment="1" applyProtection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6" xfId="0" applyBorder="1" applyAlignment="1"/>
    <xf numFmtId="0" fontId="10" fillId="0" borderId="6" xfId="0" applyFont="1" applyBorder="1" applyAlignment="1"/>
    <xf numFmtId="0" fontId="7" fillId="0" borderId="6" xfId="1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3" fontId="7" fillId="8" borderId="23" xfId="0" applyNumberFormat="1" applyFont="1" applyFill="1" applyBorder="1" applyAlignment="1">
      <alignment horizontal="center"/>
    </xf>
    <xf numFmtId="3" fontId="7" fillId="8" borderId="40" xfId="0" applyNumberFormat="1" applyFont="1" applyFill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8" borderId="38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7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55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9" xfId="0" applyFont="1" applyBorder="1" applyAlignment="1"/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7" fillId="9" borderId="40" xfId="0" applyNumberFormat="1" applyFont="1" applyFill="1" applyBorder="1" applyAlignment="1">
      <alignment horizontal="center"/>
    </xf>
    <xf numFmtId="3" fontId="12" fillId="9" borderId="40" xfId="0" applyNumberFormat="1" applyFont="1" applyFill="1" applyBorder="1" applyAlignment="1">
      <alignment horizontal="center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0" fillId="0" borderId="47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65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84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0" fillId="0" borderId="7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9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6" xfId="0" applyFont="1" applyBorder="1" applyAlignment="1">
      <alignment horizontal="left" indent="1"/>
    </xf>
    <xf numFmtId="0" fontId="9" fillId="0" borderId="16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169" fontId="18" fillId="4" borderId="0" xfId="0" applyNumberFormat="1" applyFont="1" applyFill="1" applyBorder="1" applyAlignment="1">
      <alignment horizontal="right" vertical="center"/>
    </xf>
    <xf numFmtId="172" fontId="13" fillId="0" borderId="0" xfId="0" applyNumberFormat="1" applyFont="1"/>
    <xf numFmtId="41" fontId="17" fillId="15" borderId="1" xfId="0" applyNumberFormat="1" applyFont="1" applyFill="1" applyBorder="1" applyAlignment="1">
      <alignment horizontal="right" vertical="center"/>
    </xf>
    <xf numFmtId="41" fontId="18" fillId="15" borderId="1" xfId="0" applyNumberFormat="1" applyFont="1" applyFill="1" applyBorder="1" applyAlignment="1">
      <alignment horizontal="right" vertical="center"/>
    </xf>
    <xf numFmtId="165" fontId="18" fillId="15" borderId="1" xfId="0" applyNumberFormat="1" applyFont="1" applyFill="1" applyBorder="1" applyAlignment="1">
      <alignment horizontal="center" vertical="center"/>
    </xf>
    <xf numFmtId="3" fontId="18" fillId="15" borderId="1" xfId="0" applyNumberFormat="1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80895557724588E-2"/>
          <c:y val="5.7469006850334486E-2"/>
          <c:w val="0.8690899347062877"/>
          <c:h val="0.744616208688201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Grafika_wykresy!$A$3</c:f>
              <c:strCache>
                <c:ptCount val="1"/>
                <c:pt idx="0">
                  <c:v>Liczba ludności ogółem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prstClr val="black">
                  <a:lumMod val="75000"/>
                  <a:lumOff val="25000"/>
                </a:prstClr>
              </a:solidFill>
            </a:ln>
          </c:spPr>
          <c:invertIfNegative val="0"/>
          <c:dLbls>
            <c:dLbl>
              <c:idx val="0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solidFill>
                <a:schemeClr val="bg1">
                  <a:lumMod val="95000"/>
                </a:schemeClr>
              </a:solidFill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Grafika_wykresy!$D$2:$T$2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Grafika_wykresy!$D$3:$T$3</c:f>
              <c:numCache>
                <c:formatCode>_(* #,##0_);_(* \(#,##0\);_(* "-"_);_(@_)</c:formatCode>
                <c:ptCount val="17"/>
                <c:pt idx="0">
                  <c:v>462995</c:v>
                </c:pt>
                <c:pt idx="1">
                  <c:v>461885</c:v>
                </c:pt>
                <c:pt idx="2">
                  <c:v>461653</c:v>
                </c:pt>
                <c:pt idx="3">
                  <c:v>461011</c:v>
                </c:pt>
                <c:pt idx="4">
                  <c:v>459072</c:v>
                </c:pt>
                <c:pt idx="5">
                  <c:v>458053</c:v>
                </c:pt>
                <c:pt idx="6">
                  <c:v>456658</c:v>
                </c:pt>
                <c:pt idx="7">
                  <c:v>455717</c:v>
                </c:pt>
                <c:pt idx="8">
                  <c:v>455581</c:v>
                </c:pt>
                <c:pt idx="9">
                  <c:v>456591</c:v>
                </c:pt>
                <c:pt idx="10">
                  <c:v>460509</c:v>
                </c:pt>
                <c:pt idx="11">
                  <c:v>460517</c:v>
                </c:pt>
                <c:pt idx="12">
                  <c:v>460427</c:v>
                </c:pt>
                <c:pt idx="13">
                  <c:v>461531</c:v>
                </c:pt>
                <c:pt idx="14">
                  <c:v>461489</c:v>
                </c:pt>
                <c:pt idx="15">
                  <c:v>462249</c:v>
                </c:pt>
                <c:pt idx="16">
                  <c:v>463754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023072"/>
        <c:axId val="477575848"/>
      </c:barChart>
      <c:catAx>
        <c:axId val="470023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l-PL"/>
          </a:p>
        </c:txPr>
        <c:crossAx val="477575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57584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470023072"/>
        <c:crosses val="autoZero"/>
        <c:crossBetween val="between"/>
        <c:majorUnit val="3000"/>
        <c:dispUnits>
          <c:builtInUnit val="thousands"/>
          <c:dispUnitsLbl>
            <c:layout>
              <c:manualLayout>
                <c:xMode val="edge"/>
                <c:yMode val="edge"/>
                <c:x val="2.4825314067967532E-2"/>
                <c:y val="2.1963664240786927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pl-PL"/>
                    <a:t>tys.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ayout>
        <c:manualLayout>
          <c:xMode val="edge"/>
          <c:yMode val="edge"/>
          <c:x val="3.6496350364963628E-3"/>
          <c:y val="0.89955455186522326"/>
          <c:w val="0.95401459854014603"/>
          <c:h val="7.366079456960904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8346781529959"/>
          <c:y val="8.0000097656369243E-2"/>
          <c:w val="0.80762633336013345"/>
          <c:h val="0.77000093994255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Grafika_wykresy!$B$66:$C$66</c:f>
              <c:strCache>
                <c:ptCount val="2"/>
                <c:pt idx="0">
                  <c:v>w wieku przedprodukcyjnym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Grafika_wykresy!$D$65:$T$65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Grafika_wykresy!$D$66:$T$66</c:f>
              <c:numCache>
                <c:formatCode>_-* #\ ##0.0\ _z_ł_-;\-* #\ ##0.0\ _z_ł_-;_-* "-"?\ _z_ł_-;_-@_-</c:formatCode>
                <c:ptCount val="17"/>
                <c:pt idx="0">
                  <c:v>20.100000000000001</c:v>
                </c:pt>
                <c:pt idx="1">
                  <c:v>19.399999999999999</c:v>
                </c:pt>
                <c:pt idx="2">
                  <c:v>18.2</c:v>
                </c:pt>
                <c:pt idx="3">
                  <c:v>17.600000000000001</c:v>
                </c:pt>
                <c:pt idx="4">
                  <c:v>17.100000000000001</c:v>
                </c:pt>
                <c:pt idx="5">
                  <c:v>16.855909687306927</c:v>
                </c:pt>
                <c:pt idx="6">
                  <c:v>16.6249</c:v>
                </c:pt>
                <c:pt idx="7">
                  <c:v>16.399999999999999</c:v>
                </c:pt>
                <c:pt idx="8">
                  <c:v>16.37</c:v>
                </c:pt>
                <c:pt idx="9">
                  <c:v>16.3</c:v>
                </c:pt>
                <c:pt idx="10">
                  <c:v>16.399999999999999</c:v>
                </c:pt>
                <c:pt idx="11">
                  <c:v>15.9</c:v>
                </c:pt>
                <c:pt idx="12">
                  <c:v>15.949325300210457</c:v>
                </c:pt>
                <c:pt idx="13">
                  <c:v>16</c:v>
                </c:pt>
                <c:pt idx="14">
                  <c:v>16.2</c:v>
                </c:pt>
                <c:pt idx="15">
                  <c:v>16.365422099344727</c:v>
                </c:pt>
                <c:pt idx="16">
                  <c:v>16.704330313053902</c:v>
                </c:pt>
              </c:numCache>
            </c:numRef>
          </c:val>
        </c:ser>
        <c:ser>
          <c:idx val="1"/>
          <c:order val="1"/>
          <c:tx>
            <c:strRef>
              <c:f>Grafika_wykresy!$B$67:$C$67</c:f>
              <c:strCache>
                <c:ptCount val="2"/>
                <c:pt idx="0">
                  <c:v>w wieku produkcyjnym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Grafika_wykresy!$D$65:$T$65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Grafika_wykresy!$D$67:$T$67</c:f>
              <c:numCache>
                <c:formatCode>_-* #\ ##0.0\ _z_ł_-;\-* #\ ##0.0\ _z_ł_-;_-* "-"?\ _z_ł_-;_-@_-</c:formatCode>
                <c:ptCount val="17"/>
                <c:pt idx="0">
                  <c:v>64</c:v>
                </c:pt>
                <c:pt idx="1">
                  <c:v>64.400000000000006</c:v>
                </c:pt>
                <c:pt idx="2">
                  <c:v>65.5</c:v>
                </c:pt>
                <c:pt idx="3">
                  <c:v>65.8</c:v>
                </c:pt>
                <c:pt idx="4">
                  <c:v>66</c:v>
                </c:pt>
                <c:pt idx="5">
                  <c:v>66.055674779992714</c:v>
                </c:pt>
                <c:pt idx="6">
                  <c:v>65.846800000000002</c:v>
                </c:pt>
                <c:pt idx="7">
                  <c:v>65.599999999999994</c:v>
                </c:pt>
                <c:pt idx="8">
                  <c:v>65.17</c:v>
                </c:pt>
                <c:pt idx="9">
                  <c:v>64.8</c:v>
                </c:pt>
                <c:pt idx="10">
                  <c:v>64.3</c:v>
                </c:pt>
                <c:pt idx="11">
                  <c:v>64.099999999999994</c:v>
                </c:pt>
                <c:pt idx="12">
                  <c:v>63.381165743972446</c:v>
                </c:pt>
                <c:pt idx="13">
                  <c:v>62.7</c:v>
                </c:pt>
                <c:pt idx="14">
                  <c:v>61.9</c:v>
                </c:pt>
                <c:pt idx="15">
                  <c:v>60.971251425097726</c:v>
                </c:pt>
                <c:pt idx="16">
                  <c:v>60.055762322265679</c:v>
                </c:pt>
              </c:numCache>
            </c:numRef>
          </c:val>
        </c:ser>
        <c:ser>
          <c:idx val="2"/>
          <c:order val="2"/>
          <c:tx>
            <c:strRef>
              <c:f>Grafika_wykresy!$B$68:$C$68</c:f>
              <c:strCache>
                <c:ptCount val="2"/>
                <c:pt idx="0">
                  <c:v>w wieku poprodukcyjnym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prstClr val="black">
                  <a:lumMod val="95000"/>
                  <a:lumOff val="5000"/>
                </a:prstClr>
              </a:solidFill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Grafika_wykresy!$D$65:$T$65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Grafika_wykresy!$D$68:$T$68</c:f>
              <c:numCache>
                <c:formatCode>_-* #\ ##0.0\ _z_ł_-;\-* #\ ##0.0\ _z_ł_-;_-* "-"?\ _z_ł_-;_-@_-</c:formatCode>
                <c:ptCount val="17"/>
                <c:pt idx="0">
                  <c:v>15.9</c:v>
                </c:pt>
                <c:pt idx="1">
                  <c:v>16.2</c:v>
                </c:pt>
                <c:pt idx="2">
                  <c:v>16.3</c:v>
                </c:pt>
                <c:pt idx="3">
                  <c:v>16.600000000000001</c:v>
                </c:pt>
                <c:pt idx="4">
                  <c:v>16.8</c:v>
                </c:pt>
                <c:pt idx="5">
                  <c:v>17.088415532700367</c:v>
                </c:pt>
                <c:pt idx="6">
                  <c:v>17.528199999999998</c:v>
                </c:pt>
                <c:pt idx="7">
                  <c:v>18</c:v>
                </c:pt>
                <c:pt idx="8">
                  <c:v>18.46</c:v>
                </c:pt>
                <c:pt idx="9">
                  <c:v>18.899999999999999</c:v>
                </c:pt>
                <c:pt idx="10">
                  <c:v>19.399999999999999</c:v>
                </c:pt>
                <c:pt idx="11">
                  <c:v>20</c:v>
                </c:pt>
                <c:pt idx="12">
                  <c:v>20.669508955817101</c:v>
                </c:pt>
                <c:pt idx="13">
                  <c:v>21.3</c:v>
                </c:pt>
                <c:pt idx="14">
                  <c:v>22</c:v>
                </c:pt>
                <c:pt idx="15">
                  <c:v>22.663326475557547</c:v>
                </c:pt>
                <c:pt idx="16">
                  <c:v>23.239907364680413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477574672"/>
        <c:axId val="477573104"/>
      </c:barChart>
      <c:catAx>
        <c:axId val="477574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47757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57310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47757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903596021423121"/>
          <c:y val="0.86825145561750972"/>
          <c:w val="0.67100229533282363"/>
          <c:h val="0.12527011051197873"/>
        </c:manualLayout>
      </c:layout>
      <c:overlay val="0"/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8089555772463E-2"/>
          <c:y val="5.7469006850334514E-2"/>
          <c:w val="0.8690899347062877"/>
          <c:h val="0.744616208688202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Grafika_wykresy!$A$9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prstClr val="black">
                  <a:lumMod val="75000"/>
                  <a:lumOff val="25000"/>
                </a:prstClr>
              </a:solidFill>
            </a:ln>
          </c:spPr>
          <c:invertIfNegative val="0"/>
          <c:dLbls>
            <c:dLbl>
              <c:idx val="0"/>
              <c:numFmt formatCode="0.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.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solidFill>
                <a:schemeClr val="bg1">
                  <a:lumMod val="95000"/>
                </a:schemeClr>
              </a:solidFill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Grafika_wykresy!$D$2:$T$2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Grafika_wykresy!$D$9:$T$9</c:f>
              <c:numCache>
                <c:formatCode>#,##0</c:formatCode>
                <c:ptCount val="17"/>
                <c:pt idx="0">
                  <c:v>3804</c:v>
                </c:pt>
                <c:pt idx="1">
                  <c:v>3738</c:v>
                </c:pt>
                <c:pt idx="2">
                  <c:v>4155</c:v>
                </c:pt>
                <c:pt idx="3">
                  <c:v>4394</c:v>
                </c:pt>
                <c:pt idx="4">
                  <c:v>4172</c:v>
                </c:pt>
                <c:pt idx="5">
                  <c:v>4520</c:v>
                </c:pt>
                <c:pt idx="6">
                  <c:v>5286</c:v>
                </c:pt>
                <c:pt idx="7">
                  <c:v>5390</c:v>
                </c:pt>
                <c:pt idx="8">
                  <c:v>4767</c:v>
                </c:pt>
                <c:pt idx="9">
                  <c:v>4577</c:v>
                </c:pt>
                <c:pt idx="10">
                  <c:v>4905</c:v>
                </c:pt>
                <c:pt idx="11">
                  <c:v>4822</c:v>
                </c:pt>
                <c:pt idx="12">
                  <c:v>4647</c:v>
                </c:pt>
                <c:pt idx="13">
                  <c:v>5723</c:v>
                </c:pt>
                <c:pt idx="14">
                  <c:v>5204</c:v>
                </c:pt>
                <c:pt idx="15">
                  <c:v>5480</c:v>
                </c:pt>
                <c:pt idx="16">
                  <c:v>5271</c:v>
                </c:pt>
              </c:numCache>
            </c:numRef>
          </c:val>
        </c:ser>
        <c:ser>
          <c:idx val="0"/>
          <c:order val="1"/>
          <c:tx>
            <c:strRef>
              <c:f>Grafika_wykresy!$A$10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Grafika_wykresy!$D$2:$T$2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Grafika_wykresy!$D$10:$T$10</c:f>
              <c:numCache>
                <c:formatCode>#,##0</c:formatCode>
                <c:ptCount val="17"/>
                <c:pt idx="0">
                  <c:v>-4485</c:v>
                </c:pt>
                <c:pt idx="1">
                  <c:v>-4277</c:v>
                </c:pt>
                <c:pt idx="2">
                  <c:v>-4671</c:v>
                </c:pt>
                <c:pt idx="3">
                  <c:v>-4809</c:v>
                </c:pt>
                <c:pt idx="4">
                  <c:v>-4816</c:v>
                </c:pt>
                <c:pt idx="5">
                  <c:v>-4846</c:v>
                </c:pt>
                <c:pt idx="6">
                  <c:v>-6032</c:v>
                </c:pt>
                <c:pt idx="7">
                  <c:v>-6193</c:v>
                </c:pt>
                <c:pt idx="8">
                  <c:v>-4749</c:v>
                </c:pt>
                <c:pt idx="9">
                  <c:v>-4669</c:v>
                </c:pt>
                <c:pt idx="10">
                  <c:v>-5017</c:v>
                </c:pt>
                <c:pt idx="11">
                  <c:v>-4905</c:v>
                </c:pt>
                <c:pt idx="12">
                  <c:v>-4647</c:v>
                </c:pt>
                <c:pt idx="13">
                  <c:v>-4611</c:v>
                </c:pt>
                <c:pt idx="14">
                  <c:v>-4343</c:v>
                </c:pt>
                <c:pt idx="15">
                  <c:v>-4313</c:v>
                </c:pt>
                <c:pt idx="16">
                  <c:v>-4029</c:v>
                </c:pt>
              </c:numCache>
            </c:numRef>
          </c:val>
        </c:ser>
        <c:ser>
          <c:idx val="2"/>
          <c:order val="2"/>
          <c:tx>
            <c:strRef>
              <c:f>Grafika_wykresy!$A$8</c:f>
              <c:strCache>
                <c:ptCount val="1"/>
                <c:pt idx="0">
                  <c:v>Saldo migracji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prstClr val="black">
                  <a:lumMod val="75000"/>
                  <a:lumOff val="25000"/>
                </a:prstClr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Grafika_wykresy!$D$2:$T$2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Grafika_wykresy!$D$8:$T$8</c:f>
              <c:numCache>
                <c:formatCode>#,##0</c:formatCode>
                <c:ptCount val="17"/>
                <c:pt idx="0">
                  <c:v>-681</c:v>
                </c:pt>
                <c:pt idx="1">
                  <c:v>-539</c:v>
                </c:pt>
                <c:pt idx="2">
                  <c:v>-516</c:v>
                </c:pt>
                <c:pt idx="3">
                  <c:v>-415</c:v>
                </c:pt>
                <c:pt idx="4">
                  <c:v>-644</c:v>
                </c:pt>
                <c:pt idx="5">
                  <c:v>-326</c:v>
                </c:pt>
                <c:pt idx="6">
                  <c:v>-746</c:v>
                </c:pt>
                <c:pt idx="7">
                  <c:v>-803</c:v>
                </c:pt>
                <c:pt idx="8">
                  <c:v>18</c:v>
                </c:pt>
                <c:pt idx="9">
                  <c:v>-92</c:v>
                </c:pt>
                <c:pt idx="10">
                  <c:v>-112</c:v>
                </c:pt>
                <c:pt idx="11">
                  <c:v>-83</c:v>
                </c:pt>
                <c:pt idx="12">
                  <c:v>0</c:v>
                </c:pt>
                <c:pt idx="13">
                  <c:v>1112</c:v>
                </c:pt>
                <c:pt idx="14">
                  <c:v>861</c:v>
                </c:pt>
                <c:pt idx="15">
                  <c:v>1167</c:v>
                </c:pt>
                <c:pt idx="16">
                  <c:v>1242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477572712"/>
        <c:axId val="477575456"/>
      </c:barChart>
      <c:catAx>
        <c:axId val="477572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txPr>
          <a:bodyPr rot="0" vert="horz"/>
          <a:lstStyle/>
          <a:p>
            <a:pPr>
              <a:defRPr/>
            </a:pPr>
            <a:endParaRPr lang="pl-PL"/>
          </a:p>
        </c:txPr>
        <c:crossAx val="47757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575456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477572712"/>
        <c:crosses val="autoZero"/>
        <c:crossBetween val="between"/>
        <c:majorUnit val="3000"/>
        <c:dispUnits>
          <c:builtInUnit val="thousands"/>
          <c:dispUnitsLbl>
            <c:layout>
              <c:manualLayout>
                <c:xMode val="edge"/>
                <c:yMode val="edge"/>
                <c:x val="2.4825314067967542E-2"/>
                <c:y val="2.1963664240786927E-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pl-PL"/>
                    <a:t>tys.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</c:plotArea>
    <c:legend>
      <c:legendPos val="r"/>
      <c:layout>
        <c:manualLayout>
          <c:xMode val="edge"/>
          <c:yMode val="edge"/>
          <c:x val="8.9440451735472007E-2"/>
          <c:y val="0.90246250869833911"/>
          <c:w val="0.86457730861749615"/>
          <c:h val="5.391699465998108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78" r="0.75000000000000278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80895557724672E-2"/>
          <c:y val="5.7469006850334528E-2"/>
          <c:w val="0.8690899347062877"/>
          <c:h val="0.74461620868820233"/>
        </c:manualLayout>
      </c:layout>
      <c:lineChart>
        <c:grouping val="standard"/>
        <c:varyColors val="0"/>
        <c:ser>
          <c:idx val="0"/>
          <c:order val="0"/>
          <c:tx>
            <c:strRef>
              <c:f>Grafika_wykresy!$A$7</c:f>
              <c:strCache>
                <c:ptCount val="1"/>
                <c:pt idx="0">
                  <c:v>Saldo migracji na 1000 os.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ysClr val="windowText" lastClr="000000">
                    <a:lumMod val="95000"/>
                    <a:lumOff val="5000"/>
                  </a:sysClr>
                </a:solidFill>
              </a:ln>
            </c:spPr>
          </c:marker>
          <c:dLbls>
            <c:dLbl>
              <c:idx val="13"/>
              <c:layout>
                <c:manualLayout>
                  <c:x val="-3.2223188767993134E-2"/>
                  <c:y val="-4.726117712161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2223188767993134E-2"/>
                  <c:y val="-6.5098410262448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2223188767993134E-2"/>
                  <c:y val="-4.7261177121618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426036711237028E-2"/>
                  <c:y val="-5.320692150189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Grafika_wykresy!$D$2:$T$2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Grafika_wykresy!$D$7:$T$7</c:f>
              <c:numCache>
                <c:formatCode>#\ ##0.0</c:formatCode>
                <c:ptCount val="17"/>
                <c:pt idx="0">
                  <c:v>-1.4708582166114106</c:v>
                </c:pt>
                <c:pt idx="1">
                  <c:v>-1.1669571430117887</c:v>
                </c:pt>
                <c:pt idx="2">
                  <c:v>-1.1177226185035081</c:v>
                </c:pt>
                <c:pt idx="3">
                  <c:v>-0.9</c:v>
                </c:pt>
                <c:pt idx="4">
                  <c:v>-1.4</c:v>
                </c:pt>
                <c:pt idx="5">
                  <c:v>-0.7</c:v>
                </c:pt>
                <c:pt idx="6">
                  <c:v>-1.6</c:v>
                </c:pt>
                <c:pt idx="7">
                  <c:v>-1.8</c:v>
                </c:pt>
                <c:pt idx="8">
                  <c:v>0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0</c:v>
                </c:pt>
                <c:pt idx="13">
                  <c:v>2.4</c:v>
                </c:pt>
                <c:pt idx="14">
                  <c:v>1.8656999408436601</c:v>
                </c:pt>
                <c:pt idx="15">
                  <c:v>2.5</c:v>
                </c:pt>
                <c:pt idx="16">
                  <c:v>2.6781440160084871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1840112"/>
        <c:axId val="481839328"/>
      </c:lineChart>
      <c:lineChart>
        <c:grouping val="standard"/>
        <c:varyColors val="0"/>
        <c:ser>
          <c:idx val="1"/>
          <c:order val="1"/>
          <c:tx>
            <c:strRef>
              <c:f>Grafika_wykresy!$A$6</c:f>
              <c:strCache>
                <c:ptCount val="1"/>
                <c:pt idx="0">
                  <c:v>Przyrost naturalny na 1000 os.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</c:spPr>
          </c:marker>
          <c:dLbls>
            <c:dLbl>
              <c:idx val="0"/>
              <c:numFmt formatCode="0.0" sourceLinked="0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.0" sourceLinked="0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" sourceLinked="0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" sourceLinked="0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" sourceLinked="0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" sourceLinked="0"/>
              <c:spPr>
                <a:solidFill>
                  <a:schemeClr val="accent3">
                    <a:lumMod val="40000"/>
                    <a:lumOff val="60000"/>
                  </a:schemeClr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426036711237028E-2"/>
                  <c:y val="-3.8952116392393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solidFill>
                <a:schemeClr val="accent3">
                  <a:lumMod val="40000"/>
                  <a:lumOff val="60000"/>
                </a:schemeClr>
              </a:solidFill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Grafika_wykresy!$D$2:$T$2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Grafika_wykresy!$D$6:$T$6</c:f>
              <c:numCache>
                <c:formatCode>#\ ##0.0</c:formatCode>
                <c:ptCount val="17"/>
                <c:pt idx="0">
                  <c:v>-1.3</c:v>
                </c:pt>
                <c:pt idx="1">
                  <c:v>-0.3</c:v>
                </c:pt>
                <c:pt idx="2">
                  <c:v>-1.2</c:v>
                </c:pt>
                <c:pt idx="3">
                  <c:v>-0.8</c:v>
                </c:pt>
                <c:pt idx="4">
                  <c:v>-0.9</c:v>
                </c:pt>
                <c:pt idx="5">
                  <c:v>-0.01</c:v>
                </c:pt>
                <c:pt idx="6">
                  <c:v>-0.21</c:v>
                </c:pt>
                <c:pt idx="7">
                  <c:v>-0.11</c:v>
                </c:pt>
                <c:pt idx="8">
                  <c:v>0.75</c:v>
                </c:pt>
                <c:pt idx="9">
                  <c:v>1.23</c:v>
                </c:pt>
                <c:pt idx="10">
                  <c:v>1.06</c:v>
                </c:pt>
                <c:pt idx="11">
                  <c:v>0.2</c:v>
                </c:pt>
                <c:pt idx="12">
                  <c:v>-0.22</c:v>
                </c:pt>
                <c:pt idx="13">
                  <c:v>-0.5</c:v>
                </c:pt>
                <c:pt idx="14">
                  <c:v>0.1</c:v>
                </c:pt>
                <c:pt idx="15">
                  <c:v>0.1</c:v>
                </c:pt>
                <c:pt idx="16">
                  <c:v>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36976"/>
        <c:axId val="481837368"/>
      </c:lineChart>
      <c:catAx>
        <c:axId val="481840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txPr>
          <a:bodyPr rot="0" vert="horz"/>
          <a:lstStyle/>
          <a:p>
            <a:pPr>
              <a:defRPr/>
            </a:pPr>
            <a:endParaRPr lang="pl-PL"/>
          </a:p>
        </c:txPr>
        <c:crossAx val="481839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1839328"/>
        <c:scaling>
          <c:orientation val="minMax"/>
          <c:min val="-3"/>
        </c:scaling>
        <c:delete val="0"/>
        <c:axPos val="l"/>
        <c:majorGridlines/>
        <c:numFmt formatCode="#\ ##0.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481840112"/>
        <c:crosses val="autoZero"/>
        <c:crossBetween val="between"/>
        <c:majorUnit val="1"/>
      </c:valAx>
      <c:valAx>
        <c:axId val="481837368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crossAx val="481836976"/>
        <c:crosses val="max"/>
        <c:crossBetween val="between"/>
      </c:valAx>
      <c:catAx>
        <c:axId val="48183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1837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141971523989604E-2"/>
          <c:y val="0.89955455186522248"/>
          <c:w val="0.87163535369196765"/>
          <c:h val="6.26410939883170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3" r="0.750000000000003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Ludność wg stanu cywilnego -</a:t>
            </a:r>
            <a:r>
              <a:rPr lang="pl-PL" baseline="0"/>
              <a:t> dane w tys. os.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Kobiety NSP 2002</c:v>
          </c:tx>
          <c:spPr>
            <a:solidFill>
              <a:schemeClr val="accent2">
                <a:lumMod val="20000"/>
                <a:lumOff val="80000"/>
              </a:schemeClr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panna/ kawaler</c:v>
              </c:pt>
              <c:pt idx="1">
                <c:v>zamężna/ żonaty</c:v>
              </c:pt>
              <c:pt idx="2">
                <c:v>wdowa/ wdowiec</c:v>
              </c:pt>
              <c:pt idx="3">
                <c:v>rozwiedzona/ rozwiedziony</c:v>
              </c:pt>
              <c:pt idx="4">
                <c:v>pozostałe/ nieustalone</c:v>
              </c:pt>
            </c:strLit>
          </c:cat>
          <c:val>
            <c:numLit>
              <c:formatCode>#\ ##0.0</c:formatCode>
              <c:ptCount val="5"/>
              <c:pt idx="0">
                <c:v>53.8</c:v>
              </c:pt>
              <c:pt idx="1">
                <c:v>107.6</c:v>
              </c:pt>
              <c:pt idx="2">
                <c:v>29.3</c:v>
              </c:pt>
              <c:pt idx="3">
                <c:v>14.1</c:v>
              </c:pt>
              <c:pt idx="4">
                <c:v>4.4000000000000004</c:v>
              </c:pt>
            </c:numLit>
          </c:val>
        </c:ser>
        <c:ser>
          <c:idx val="1"/>
          <c:order val="1"/>
          <c:tx>
            <c:v>Kobiety NSP 2011</c:v>
          </c:tx>
          <c:spPr>
            <a:solidFill>
              <a:schemeClr val="accent2">
                <a:lumMod val="60000"/>
                <a:lumOff val="40000"/>
              </a:schemeClr>
            </a:solidFill>
            <a:ln w="19050">
              <a:solidFill>
                <a:schemeClr val="bg2">
                  <a:lumMod val="25000"/>
                </a:schemeClr>
              </a:solidFill>
              <a:prstDash val="lg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panna/ kawaler</c:v>
              </c:pt>
              <c:pt idx="1">
                <c:v>zamężna/ żonaty</c:v>
              </c:pt>
              <c:pt idx="2">
                <c:v>wdowa/ wdowiec</c:v>
              </c:pt>
              <c:pt idx="3">
                <c:v>rozwiedzona/ rozwiedziony</c:v>
              </c:pt>
              <c:pt idx="4">
                <c:v>pozostałe/ nieustalone</c:v>
              </c:pt>
            </c:strLit>
          </c:cat>
          <c:val>
            <c:numLit>
              <c:formatCode>#\ ##0.0</c:formatCode>
              <c:ptCount val="5"/>
              <c:pt idx="0">
                <c:v>55.011000000000003</c:v>
              </c:pt>
              <c:pt idx="1">
                <c:v>106.161</c:v>
              </c:pt>
              <c:pt idx="2">
                <c:v>31.204000000000001</c:v>
              </c:pt>
              <c:pt idx="3">
                <c:v>17.474</c:v>
              </c:pt>
              <c:pt idx="4">
                <c:v>2.694</c:v>
              </c:pt>
            </c:numLit>
          </c:val>
        </c:ser>
        <c:ser>
          <c:idx val="2"/>
          <c:order val="2"/>
          <c:tx>
            <c:v>Mężczyźni NSP 2002</c:v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chemeClr val="tx1">
                  <a:lumMod val="95000"/>
                  <a:lumOff val="5000"/>
                </a:schemeClr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panna/ kawaler</c:v>
              </c:pt>
              <c:pt idx="1">
                <c:v>zamężna/ żonaty</c:v>
              </c:pt>
              <c:pt idx="2">
                <c:v>wdowa/ wdowiec</c:v>
              </c:pt>
              <c:pt idx="3">
                <c:v>rozwiedzona/ rozwiedziony</c:v>
              </c:pt>
              <c:pt idx="4">
                <c:v>pozostałe/ nieustalone</c:v>
              </c:pt>
            </c:strLit>
          </c:cat>
          <c:val>
            <c:numLit>
              <c:formatCode>#\ ##0.0</c:formatCode>
              <c:ptCount val="5"/>
              <c:pt idx="0">
                <c:v>59</c:v>
              </c:pt>
              <c:pt idx="1">
                <c:v>107.4</c:v>
              </c:pt>
              <c:pt idx="2">
                <c:v>5.5</c:v>
              </c:pt>
              <c:pt idx="3">
                <c:v>8.8000000000000007</c:v>
              </c:pt>
              <c:pt idx="4">
                <c:v>4.7</c:v>
              </c:pt>
            </c:numLit>
          </c:val>
        </c:ser>
        <c:ser>
          <c:idx val="3"/>
          <c:order val="3"/>
          <c:tx>
            <c:v>Mężczyźni NSP 2011</c:v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solidFill>
                <a:schemeClr val="bg2">
                  <a:lumMod val="25000"/>
                </a:schemeClr>
              </a:solidFill>
              <a:prstDash val="lg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panna/ kawaler</c:v>
              </c:pt>
              <c:pt idx="1">
                <c:v>zamężna/ żonaty</c:v>
              </c:pt>
              <c:pt idx="2">
                <c:v>wdowa/ wdowiec</c:v>
              </c:pt>
              <c:pt idx="3">
                <c:v>rozwiedzona/ rozwiedziony</c:v>
              </c:pt>
              <c:pt idx="4">
                <c:v>pozostałe/ nieustalone</c:v>
              </c:pt>
            </c:strLit>
          </c:cat>
          <c:val>
            <c:numLit>
              <c:formatCode>#\ ##0.0</c:formatCode>
              <c:ptCount val="5"/>
              <c:pt idx="0">
                <c:v>60.164000000000001</c:v>
              </c:pt>
              <c:pt idx="1">
                <c:v>107.242</c:v>
              </c:pt>
              <c:pt idx="2">
                <c:v>6.0439999999999996</c:v>
              </c:pt>
              <c:pt idx="3">
                <c:v>11.103999999999999</c:v>
              </c:pt>
              <c:pt idx="4">
                <c:v>2.4390000000000001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838152"/>
        <c:axId val="481840504"/>
      </c:barChart>
      <c:catAx>
        <c:axId val="48183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81840504"/>
        <c:crosses val="autoZero"/>
        <c:auto val="1"/>
        <c:lblAlgn val="ctr"/>
        <c:lblOffset val="100"/>
        <c:noMultiLvlLbl val="0"/>
      </c:catAx>
      <c:valAx>
        <c:axId val="481840504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8183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7</xdr:col>
      <xdr:colOff>788194</xdr:colOff>
      <xdr:row>34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72</xdr:row>
      <xdr:rowOff>9525</xdr:rowOff>
    </xdr:from>
    <xdr:to>
      <xdr:col>16</xdr:col>
      <xdr:colOff>0</xdr:colOff>
      <xdr:row>99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59532</xdr:colOff>
      <xdr:row>34</xdr:row>
      <xdr:rowOff>130970</xdr:rowOff>
    </xdr:from>
    <xdr:to>
      <xdr:col>8</xdr:col>
      <xdr:colOff>50007</xdr:colOff>
      <xdr:row>60</xdr:row>
      <xdr:rowOff>164308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369094</xdr:colOff>
      <xdr:row>12</xdr:row>
      <xdr:rowOff>202406</xdr:rowOff>
    </xdr:from>
    <xdr:to>
      <xdr:col>16</xdr:col>
      <xdr:colOff>383382</xdr:colOff>
      <xdr:row>33</xdr:row>
      <xdr:rowOff>140494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12</xdr:col>
      <xdr:colOff>0</xdr:colOff>
      <xdr:row>131</xdr:row>
      <xdr:rowOff>-1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U132"/>
  <sheetViews>
    <sheetView showGridLines="0" tabSelected="1" zoomScaleNormal="100" workbookViewId="0">
      <selection sqref="A1:E1"/>
    </sheetView>
  </sheetViews>
  <sheetFormatPr defaultRowHeight="12.75" x14ac:dyDescent="0.2"/>
  <cols>
    <col min="1" max="1" width="9.140625" style="1"/>
    <col min="2" max="2" width="7" style="1" customWidth="1"/>
    <col min="3" max="3" width="17.5703125" style="1" customWidth="1"/>
    <col min="4" max="13" width="12" style="1" customWidth="1"/>
    <col min="14" max="15" width="11.85546875" style="1" customWidth="1"/>
    <col min="16" max="16" width="9.5703125" style="1" bestFit="1" customWidth="1"/>
    <col min="17" max="17" width="11.140625" style="1" customWidth="1"/>
    <col min="18" max="21" width="10.5703125" style="1" customWidth="1"/>
    <col min="22" max="16384" width="9.140625" style="1"/>
  </cols>
  <sheetData>
    <row r="1" spans="1:21" ht="18.75" customHeight="1" thickBot="1" x14ac:dyDescent="0.25">
      <c r="A1" s="289" t="s">
        <v>154</v>
      </c>
      <c r="B1" s="289"/>
      <c r="C1" s="289"/>
      <c r="D1" s="289"/>
      <c r="E1" s="289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21" ht="27.75" customHeight="1" thickTop="1" thickBot="1" x14ac:dyDescent="0.25">
      <c r="A2" s="292" t="s">
        <v>9</v>
      </c>
      <c r="B2" s="293"/>
      <c r="C2" s="294"/>
      <c r="D2" s="237">
        <v>2000</v>
      </c>
      <c r="E2" s="7">
        <v>2001</v>
      </c>
      <c r="F2" s="237">
        <v>2002</v>
      </c>
      <c r="G2" s="237">
        <v>2003</v>
      </c>
      <c r="H2" s="237">
        <v>2004</v>
      </c>
      <c r="I2" s="237">
        <v>2005</v>
      </c>
      <c r="J2" s="237">
        <v>2006</v>
      </c>
      <c r="K2" s="237">
        <v>2007</v>
      </c>
      <c r="L2" s="237">
        <v>2008</v>
      </c>
      <c r="M2" s="237">
        <v>2009</v>
      </c>
      <c r="N2" s="237">
        <v>2010</v>
      </c>
      <c r="O2" s="237">
        <v>2011</v>
      </c>
      <c r="P2" s="237">
        <v>2012</v>
      </c>
      <c r="Q2" s="237">
        <v>2013</v>
      </c>
      <c r="R2" s="112">
        <v>2014</v>
      </c>
      <c r="S2" s="112">
        <v>2015</v>
      </c>
      <c r="T2" s="112">
        <v>2016</v>
      </c>
      <c r="U2" s="429" t="s">
        <v>153</v>
      </c>
    </row>
    <row r="3" spans="1:21" ht="22.5" customHeight="1" thickTop="1" thickBot="1" x14ac:dyDescent="0.25">
      <c r="A3" s="295" t="s">
        <v>0</v>
      </c>
      <c r="B3" s="296"/>
      <c r="C3" s="297"/>
      <c r="D3" s="8">
        <v>462995</v>
      </c>
      <c r="E3" s="8">
        <v>461885</v>
      </c>
      <c r="F3" s="8">
        <v>461653</v>
      </c>
      <c r="G3" s="8">
        <v>461011</v>
      </c>
      <c r="H3" s="8">
        <v>459072</v>
      </c>
      <c r="I3" s="8">
        <v>458053</v>
      </c>
      <c r="J3" s="8">
        <v>456658</v>
      </c>
      <c r="K3" s="8">
        <v>455717</v>
      </c>
      <c r="L3" s="8">
        <v>455581</v>
      </c>
      <c r="M3" s="8">
        <v>456591</v>
      </c>
      <c r="N3" s="8">
        <v>460509</v>
      </c>
      <c r="O3" s="8">
        <v>460517</v>
      </c>
      <c r="P3" s="8">
        <v>460427</v>
      </c>
      <c r="Q3" s="8">
        <v>461531</v>
      </c>
      <c r="R3" s="114">
        <v>461489</v>
      </c>
      <c r="S3" s="119">
        <v>462249</v>
      </c>
      <c r="T3" s="119">
        <v>463754</v>
      </c>
      <c r="U3" s="425">
        <v>464293</v>
      </c>
    </row>
    <row r="4" spans="1:21" ht="22.5" customHeight="1" thickTop="1" thickBot="1" x14ac:dyDescent="0.25">
      <c r="A4" s="298"/>
      <c r="B4" s="300" t="s">
        <v>1</v>
      </c>
      <c r="C4" s="301"/>
      <c r="D4" s="9">
        <v>220655</v>
      </c>
      <c r="E4" s="10">
        <v>219846</v>
      </c>
      <c r="F4" s="9">
        <v>219660</v>
      </c>
      <c r="G4" s="9">
        <v>219117</v>
      </c>
      <c r="H4" s="9">
        <v>217912</v>
      </c>
      <c r="I4" s="9">
        <v>217242</v>
      </c>
      <c r="J4" s="9">
        <v>216374</v>
      </c>
      <c r="K4" s="9">
        <v>215784</v>
      </c>
      <c r="L4" s="9">
        <v>215624</v>
      </c>
      <c r="M4" s="9">
        <v>215924</v>
      </c>
      <c r="N4" s="9">
        <v>218318</v>
      </c>
      <c r="O4" s="9">
        <v>218389</v>
      </c>
      <c r="P4" s="9">
        <v>218144</v>
      </c>
      <c r="Q4" s="9">
        <v>218823</v>
      </c>
      <c r="R4" s="9">
        <v>218668</v>
      </c>
      <c r="S4" s="120">
        <v>218901</v>
      </c>
      <c r="T4" s="120">
        <v>219756</v>
      </c>
      <c r="U4" s="426">
        <v>220061</v>
      </c>
    </row>
    <row r="5" spans="1:21" ht="22.5" customHeight="1" thickTop="1" thickBot="1" x14ac:dyDescent="0.25">
      <c r="A5" s="299"/>
      <c r="B5" s="37" t="s">
        <v>2</v>
      </c>
      <c r="C5" s="38"/>
      <c r="D5" s="36">
        <v>242340</v>
      </c>
      <c r="E5" s="36">
        <v>242039</v>
      </c>
      <c r="F5" s="36">
        <v>241993</v>
      </c>
      <c r="G5" s="36">
        <v>241894</v>
      </c>
      <c r="H5" s="36">
        <v>241160</v>
      </c>
      <c r="I5" s="36">
        <v>240811</v>
      </c>
      <c r="J5" s="36">
        <v>240284</v>
      </c>
      <c r="K5" s="36">
        <v>239933</v>
      </c>
      <c r="L5" s="36">
        <v>239957</v>
      </c>
      <c r="M5" s="36">
        <v>240667</v>
      </c>
      <c r="N5" s="36">
        <v>242191</v>
      </c>
      <c r="O5" s="36">
        <v>242128</v>
      </c>
      <c r="P5" s="36">
        <v>242283</v>
      </c>
      <c r="Q5" s="36">
        <v>242708</v>
      </c>
      <c r="R5" s="36">
        <v>242821</v>
      </c>
      <c r="S5" s="121">
        <v>243348</v>
      </c>
      <c r="T5" s="121">
        <v>243998</v>
      </c>
      <c r="U5" s="426">
        <v>244232</v>
      </c>
    </row>
    <row r="6" spans="1:21" ht="22.5" customHeight="1" thickTop="1" thickBot="1" x14ac:dyDescent="0.25">
      <c r="A6" s="302" t="s">
        <v>27</v>
      </c>
      <c r="B6" s="302"/>
      <c r="C6" s="303"/>
      <c r="D6" s="11">
        <v>-1.3</v>
      </c>
      <c r="E6" s="11">
        <v>-0.3</v>
      </c>
      <c r="F6" s="11">
        <v>-1.2</v>
      </c>
      <c r="G6" s="11">
        <v>-0.8</v>
      </c>
      <c r="H6" s="11">
        <v>-0.9</v>
      </c>
      <c r="I6" s="11">
        <v>-0.01</v>
      </c>
      <c r="J6" s="11">
        <v>-0.21</v>
      </c>
      <c r="K6" s="11">
        <v>-0.11</v>
      </c>
      <c r="L6" s="11">
        <v>0.75</v>
      </c>
      <c r="M6" s="11">
        <v>1.23</v>
      </c>
      <c r="N6" s="11">
        <v>1.06</v>
      </c>
      <c r="O6" s="11">
        <v>0.2</v>
      </c>
      <c r="P6" s="11">
        <v>-0.22</v>
      </c>
      <c r="Q6" s="11">
        <v>-0.5</v>
      </c>
      <c r="R6" s="11">
        <v>0.1</v>
      </c>
      <c r="S6" s="11">
        <v>0.1</v>
      </c>
      <c r="T6" s="11">
        <v>1.44</v>
      </c>
      <c r="U6" s="427" t="s">
        <v>112</v>
      </c>
    </row>
    <row r="7" spans="1:21" ht="22.5" customHeight="1" thickTop="1" thickBot="1" x14ac:dyDescent="0.25">
      <c r="A7" s="302" t="s">
        <v>103</v>
      </c>
      <c r="B7" s="302"/>
      <c r="C7" s="303"/>
      <c r="D7" s="11">
        <v>-1.4708582166114106</v>
      </c>
      <c r="E7" s="11">
        <v>-1.1669571430117887</v>
      </c>
      <c r="F7" s="11">
        <v>-1.1177226185035081</v>
      </c>
      <c r="G7" s="11">
        <v>-0.9</v>
      </c>
      <c r="H7" s="11">
        <v>-1.4</v>
      </c>
      <c r="I7" s="11">
        <v>-0.7</v>
      </c>
      <c r="J7" s="11">
        <v>-1.6</v>
      </c>
      <c r="K7" s="11">
        <v>-1.8</v>
      </c>
      <c r="L7" s="11">
        <v>0</v>
      </c>
      <c r="M7" s="11">
        <v>-0.2</v>
      </c>
      <c r="N7" s="11">
        <v>-0.2</v>
      </c>
      <c r="O7" s="11">
        <v>-0.2</v>
      </c>
      <c r="P7" s="11">
        <v>0</v>
      </c>
      <c r="Q7" s="11">
        <v>2.4</v>
      </c>
      <c r="R7" s="11">
        <v>1.8656999408436601</v>
      </c>
      <c r="S7" s="11">
        <v>2.5</v>
      </c>
      <c r="T7" s="11">
        <v>2.6781440160084871</v>
      </c>
      <c r="U7" s="427">
        <v>0.82491013217946429</v>
      </c>
    </row>
    <row r="8" spans="1:21" ht="22.5" customHeight="1" thickTop="1" thickBot="1" x14ac:dyDescent="0.25">
      <c r="A8" s="302" t="s">
        <v>24</v>
      </c>
      <c r="B8" s="302"/>
      <c r="C8" s="303"/>
      <c r="D8" s="109">
        <v>-681</v>
      </c>
      <c r="E8" s="109">
        <v>-539</v>
      </c>
      <c r="F8" s="109">
        <v>-516</v>
      </c>
      <c r="G8" s="109">
        <v>-415</v>
      </c>
      <c r="H8" s="109">
        <v>-644</v>
      </c>
      <c r="I8" s="109">
        <v>-326</v>
      </c>
      <c r="J8" s="109">
        <v>-746</v>
      </c>
      <c r="K8" s="109">
        <v>-803</v>
      </c>
      <c r="L8" s="109">
        <v>18</v>
      </c>
      <c r="M8" s="109">
        <v>-92</v>
      </c>
      <c r="N8" s="109">
        <v>-112</v>
      </c>
      <c r="O8" s="109">
        <v>-83</v>
      </c>
      <c r="P8" s="109">
        <v>0</v>
      </c>
      <c r="Q8" s="109">
        <v>1112</v>
      </c>
      <c r="R8" s="109">
        <v>861</v>
      </c>
      <c r="S8" s="109">
        <v>1167</v>
      </c>
      <c r="T8" s="109">
        <v>1242</v>
      </c>
      <c r="U8" s="428">
        <v>383</v>
      </c>
    </row>
    <row r="9" spans="1:21" ht="22.5" customHeight="1" thickTop="1" thickBot="1" x14ac:dyDescent="0.25">
      <c r="A9" s="302" t="s">
        <v>53</v>
      </c>
      <c r="B9" s="302"/>
      <c r="C9" s="303"/>
      <c r="D9" s="109">
        <v>3804</v>
      </c>
      <c r="E9" s="109">
        <v>3738</v>
      </c>
      <c r="F9" s="109">
        <v>4155</v>
      </c>
      <c r="G9" s="109">
        <v>4394</v>
      </c>
      <c r="H9" s="109">
        <v>4172</v>
      </c>
      <c r="I9" s="109">
        <v>4520</v>
      </c>
      <c r="J9" s="109">
        <v>5286</v>
      </c>
      <c r="K9" s="109">
        <v>5390</v>
      </c>
      <c r="L9" s="109">
        <v>4767</v>
      </c>
      <c r="M9" s="109">
        <v>4577</v>
      </c>
      <c r="N9" s="109">
        <v>4905</v>
      </c>
      <c r="O9" s="109">
        <v>4822</v>
      </c>
      <c r="P9" s="109">
        <v>4647</v>
      </c>
      <c r="Q9" s="109">
        <v>5723</v>
      </c>
      <c r="R9" s="109">
        <v>5204</v>
      </c>
      <c r="S9" s="109">
        <v>5480</v>
      </c>
      <c r="T9" s="109">
        <v>5271</v>
      </c>
      <c r="U9" s="428">
        <v>2399</v>
      </c>
    </row>
    <row r="10" spans="1:21" ht="22.5" customHeight="1" thickTop="1" thickBot="1" x14ac:dyDescent="0.25">
      <c r="A10" s="304" t="s">
        <v>56</v>
      </c>
      <c r="B10" s="304"/>
      <c r="C10" s="305"/>
      <c r="D10" s="109">
        <v>-4485</v>
      </c>
      <c r="E10" s="109">
        <v>-4277</v>
      </c>
      <c r="F10" s="109">
        <v>-4671</v>
      </c>
      <c r="G10" s="109">
        <v>-4809</v>
      </c>
      <c r="H10" s="109">
        <v>-4816</v>
      </c>
      <c r="I10" s="109">
        <v>-4846</v>
      </c>
      <c r="J10" s="109">
        <v>-6032</v>
      </c>
      <c r="K10" s="109">
        <v>-6193</v>
      </c>
      <c r="L10" s="109">
        <v>-4749</v>
      </c>
      <c r="M10" s="109">
        <v>-4669</v>
      </c>
      <c r="N10" s="109">
        <v>-5017</v>
      </c>
      <c r="O10" s="109">
        <v>-4905</v>
      </c>
      <c r="P10" s="109">
        <v>-4647</v>
      </c>
      <c r="Q10" s="109">
        <v>-4611</v>
      </c>
      <c r="R10" s="109">
        <v>-4343</v>
      </c>
      <c r="S10" s="109">
        <v>-4313</v>
      </c>
      <c r="T10" s="109">
        <v>-4029</v>
      </c>
      <c r="U10" s="428">
        <v>-2016</v>
      </c>
    </row>
    <row r="11" spans="1:21" ht="13.5" thickTop="1" x14ac:dyDescent="0.2">
      <c r="A11" s="280" t="s">
        <v>28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</row>
    <row r="12" spans="1:21" x14ac:dyDescent="0.2">
      <c r="A12" s="3"/>
    </row>
    <row r="13" spans="1:21" ht="18.75" customHeight="1" x14ac:dyDescent="0.2">
      <c r="A13" s="281" t="s">
        <v>128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T13" s="424"/>
      <c r="U13" s="424"/>
    </row>
    <row r="14" spans="1:21" ht="16.5" customHeight="1" x14ac:dyDescent="0.2">
      <c r="A14" s="14"/>
      <c r="B14" s="14"/>
      <c r="C14" s="14"/>
      <c r="D14" s="12"/>
      <c r="E14" s="2"/>
      <c r="G14" s="34"/>
      <c r="H14" s="34"/>
      <c r="I14" s="34"/>
      <c r="J14" s="34"/>
      <c r="K14" s="34"/>
      <c r="L14" s="34"/>
      <c r="M14" s="34"/>
      <c r="N14" s="34"/>
      <c r="O14" s="34"/>
    </row>
    <row r="15" spans="1:21" ht="16.5" customHeight="1" x14ac:dyDescent="0.2">
      <c r="A15" s="15"/>
      <c r="B15" s="14"/>
      <c r="C15" s="12"/>
      <c r="D15" s="16"/>
      <c r="E15" s="2"/>
    </row>
    <row r="16" spans="1:21" ht="16.5" customHeight="1" x14ac:dyDescent="0.2">
      <c r="A16" s="13"/>
      <c r="B16" s="17"/>
      <c r="C16" s="18"/>
      <c r="D16" s="19"/>
      <c r="E16" s="2"/>
    </row>
    <row r="17" spans="1:10" ht="16.5" customHeight="1" x14ac:dyDescent="0.2">
      <c r="A17" s="13"/>
      <c r="B17" s="20"/>
      <c r="C17" s="21"/>
      <c r="D17" s="22"/>
      <c r="E17" s="4"/>
    </row>
    <row r="18" spans="1:10" ht="16.5" customHeight="1" x14ac:dyDescent="0.2">
      <c r="A18" s="13"/>
      <c r="B18" s="20"/>
      <c r="C18" s="18"/>
      <c r="D18" s="19"/>
      <c r="E18" s="2"/>
    </row>
    <row r="19" spans="1:10" ht="16.5" customHeight="1" x14ac:dyDescent="0.2">
      <c r="A19" s="13"/>
      <c r="B19" s="20"/>
      <c r="C19" s="18"/>
      <c r="D19" s="19"/>
      <c r="E19" s="2"/>
    </row>
    <row r="20" spans="1:10" ht="16.5" customHeight="1" x14ac:dyDescent="0.2">
      <c r="A20" s="13"/>
      <c r="B20" s="20"/>
      <c r="C20" s="18"/>
      <c r="D20" s="19"/>
      <c r="E20" s="2"/>
    </row>
    <row r="21" spans="1:10" ht="16.5" customHeight="1" x14ac:dyDescent="0.2">
      <c r="A21" s="13"/>
      <c r="B21" s="20"/>
      <c r="C21" s="21"/>
      <c r="D21" s="22"/>
      <c r="E21" s="4"/>
    </row>
    <row r="22" spans="1:10" ht="16.5" customHeight="1" x14ac:dyDescent="0.2">
      <c r="A22" s="13"/>
      <c r="B22" s="20"/>
      <c r="C22" s="23"/>
      <c r="D22" s="19"/>
      <c r="E22" s="2"/>
    </row>
    <row r="23" spans="1:10" ht="16.5" customHeight="1" x14ac:dyDescent="0.2">
      <c r="A23" s="13"/>
      <c r="B23" s="20"/>
      <c r="C23" s="18"/>
      <c r="D23" s="19"/>
      <c r="E23" s="2"/>
    </row>
    <row r="24" spans="1:10" ht="16.5" customHeight="1" x14ac:dyDescent="0.2">
      <c r="A24" s="13"/>
      <c r="B24" s="20"/>
      <c r="C24" s="18"/>
      <c r="D24" s="19"/>
      <c r="E24" s="2"/>
    </row>
    <row r="25" spans="1:10" ht="16.5" customHeight="1" x14ac:dyDescent="0.2">
      <c r="A25" s="13"/>
      <c r="B25" s="20"/>
      <c r="C25" s="21"/>
      <c r="D25" s="22"/>
      <c r="E25" s="4"/>
    </row>
    <row r="26" spans="1:10" ht="16.5" customHeight="1" x14ac:dyDescent="0.2">
      <c r="A26" s="13"/>
      <c r="B26" s="20"/>
      <c r="C26" s="18"/>
      <c r="D26" s="19"/>
      <c r="E26" s="2"/>
    </row>
    <row r="27" spans="1:10" ht="16.5" customHeight="1" x14ac:dyDescent="0.2">
      <c r="A27" s="13"/>
      <c r="B27" s="20"/>
      <c r="C27" s="18"/>
      <c r="D27" s="19"/>
      <c r="E27" s="2"/>
    </row>
    <row r="28" spans="1:10" ht="16.5" customHeight="1" x14ac:dyDescent="0.2">
      <c r="A28" s="14"/>
      <c r="B28" s="14"/>
      <c r="C28" s="14"/>
      <c r="D28" s="12"/>
      <c r="E28" s="5"/>
    </row>
    <row r="29" spans="1:10" ht="16.5" customHeight="1" x14ac:dyDescent="0.2">
      <c r="A29" s="15"/>
      <c r="B29" s="14"/>
      <c r="C29" s="14"/>
      <c r="D29" s="24"/>
      <c r="E29" s="5"/>
    </row>
    <row r="30" spans="1:10" ht="16.5" customHeight="1" x14ac:dyDescent="0.2">
      <c r="A30" s="13"/>
      <c r="B30" s="15"/>
      <c r="C30" s="14"/>
      <c r="D30" s="25"/>
      <c r="E30" s="5"/>
    </row>
    <row r="31" spans="1:10" ht="16.5" customHeight="1" x14ac:dyDescent="0.2">
      <c r="A31" s="13"/>
      <c r="B31" s="26"/>
      <c r="C31" s="14"/>
      <c r="D31" s="25"/>
      <c r="E31" s="5"/>
    </row>
    <row r="32" spans="1:10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</row>
    <row r="33" spans="1:16" x14ac:dyDescent="0.2">
      <c r="A33" s="33"/>
      <c r="B33" s="34"/>
      <c r="C33" s="290"/>
      <c r="D33" s="290"/>
      <c r="E33" s="290"/>
      <c r="F33" s="290"/>
      <c r="G33" s="290"/>
      <c r="H33" s="290"/>
      <c r="I33" s="290"/>
      <c r="J33" s="290"/>
    </row>
    <row r="34" spans="1:16" x14ac:dyDescent="0.2">
      <c r="G34" s="35"/>
      <c r="H34" s="34"/>
      <c r="I34" s="34"/>
      <c r="J34" s="34"/>
      <c r="K34" s="34"/>
      <c r="L34" s="34"/>
      <c r="M34" s="34"/>
      <c r="N34" s="34"/>
      <c r="O34" s="34"/>
      <c r="P34" s="34"/>
    </row>
    <row r="35" spans="1:16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x14ac:dyDescent="0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x14ac:dyDescent="0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6" x14ac:dyDescent="0.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16" x14ac:dyDescent="0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x14ac:dyDescent="0.2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x14ac:dyDescent="0.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1:16" x14ac:dyDescent="0.2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6" x14ac:dyDescent="0.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6" x14ac:dyDescent="0.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1:16" x14ac:dyDescent="0.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6" x14ac:dyDescent="0.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1:16" x14ac:dyDescent="0.2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1:16" x14ac:dyDescent="0.2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235"/>
      <c r="P48" s="99"/>
    </row>
    <row r="49" spans="1:18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235"/>
      <c r="P49" s="99"/>
    </row>
    <row r="50" spans="1:18" x14ac:dyDescent="0.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235"/>
      <c r="P50" s="99"/>
    </row>
    <row r="51" spans="1:18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235"/>
      <c r="P51" s="99"/>
    </row>
    <row r="52" spans="1:18" x14ac:dyDescent="0.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8" x14ac:dyDescent="0.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1:18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1:18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1:18" x14ac:dyDescent="0.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1:18" x14ac:dyDescent="0.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1:18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1:18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1:18" x14ac:dyDescent="0.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1:18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1:18" x14ac:dyDescent="0.2">
      <c r="A62" s="280" t="s">
        <v>116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</row>
    <row r="64" spans="1:18" ht="16.5" thickBot="1" x14ac:dyDescent="0.3">
      <c r="A64" s="288" t="s">
        <v>129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</row>
    <row r="65" spans="1:21" ht="27.75" customHeight="1" thickTop="1" thickBot="1" x14ac:dyDescent="0.25">
      <c r="A65" s="291" t="s">
        <v>9</v>
      </c>
      <c r="B65" s="291"/>
      <c r="C65" s="291"/>
      <c r="D65" s="32">
        <v>2000</v>
      </c>
      <c r="E65" s="7">
        <v>2001</v>
      </c>
      <c r="F65" s="32">
        <v>2002</v>
      </c>
      <c r="G65" s="32">
        <v>2003</v>
      </c>
      <c r="H65" s="32">
        <v>2004</v>
      </c>
      <c r="I65" s="32">
        <v>2005</v>
      </c>
      <c r="J65" s="32">
        <v>2006</v>
      </c>
      <c r="K65" s="32">
        <v>2007</v>
      </c>
      <c r="L65" s="32">
        <v>2008</v>
      </c>
      <c r="M65" s="32">
        <v>2009</v>
      </c>
      <c r="N65" s="32">
        <v>2010</v>
      </c>
      <c r="O65" s="32">
        <v>2011</v>
      </c>
      <c r="P65" s="32">
        <v>2012</v>
      </c>
      <c r="Q65" s="100">
        <v>2013</v>
      </c>
      <c r="R65" s="113">
        <v>2014</v>
      </c>
      <c r="S65" s="122">
        <v>2015</v>
      </c>
      <c r="T65" s="228">
        <v>2016</v>
      </c>
      <c r="U65" s="422"/>
    </row>
    <row r="66" spans="1:21" ht="21" customHeight="1" thickTop="1" thickBot="1" x14ac:dyDescent="0.25">
      <c r="A66" s="283" t="s">
        <v>26</v>
      </c>
      <c r="B66" s="286" t="s">
        <v>10</v>
      </c>
      <c r="C66" s="287"/>
      <c r="D66" s="27">
        <v>20.100000000000001</v>
      </c>
      <c r="E66" s="27">
        <v>19.399999999999999</v>
      </c>
      <c r="F66" s="27">
        <v>18.2</v>
      </c>
      <c r="G66" s="27">
        <v>17.600000000000001</v>
      </c>
      <c r="H66" s="27">
        <v>17.100000000000001</v>
      </c>
      <c r="I66" s="27">
        <v>16.855909687306927</v>
      </c>
      <c r="J66" s="27">
        <v>16.6249</v>
      </c>
      <c r="K66" s="27">
        <v>16.399999999999999</v>
      </c>
      <c r="L66" s="27">
        <v>16.37</v>
      </c>
      <c r="M66" s="27">
        <v>16.3</v>
      </c>
      <c r="N66" s="27">
        <v>16.399999999999999</v>
      </c>
      <c r="O66" s="30">
        <v>15.9</v>
      </c>
      <c r="P66" s="30">
        <v>15.949325300210457</v>
      </c>
      <c r="Q66" s="30">
        <v>16</v>
      </c>
      <c r="R66" s="30">
        <v>16.2</v>
      </c>
      <c r="S66" s="30">
        <v>16.365422099344727</v>
      </c>
      <c r="T66" s="30">
        <v>16.704330313053902</v>
      </c>
      <c r="U66" s="423"/>
    </row>
    <row r="67" spans="1:21" ht="21" customHeight="1" thickTop="1" thickBot="1" x14ac:dyDescent="0.25">
      <c r="A67" s="284"/>
      <c r="B67" s="286" t="s">
        <v>11</v>
      </c>
      <c r="C67" s="287"/>
      <c r="D67" s="27">
        <v>64</v>
      </c>
      <c r="E67" s="27">
        <v>64.400000000000006</v>
      </c>
      <c r="F67" s="27">
        <v>65.5</v>
      </c>
      <c r="G67" s="27">
        <v>65.8</v>
      </c>
      <c r="H67" s="27">
        <v>66</v>
      </c>
      <c r="I67" s="27">
        <v>66.055674779992714</v>
      </c>
      <c r="J67" s="27">
        <v>65.846800000000002</v>
      </c>
      <c r="K67" s="27">
        <v>65.599999999999994</v>
      </c>
      <c r="L67" s="27">
        <v>65.17</v>
      </c>
      <c r="M67" s="27">
        <v>64.8</v>
      </c>
      <c r="N67" s="27">
        <v>64.3</v>
      </c>
      <c r="O67" s="30">
        <v>64.099999999999994</v>
      </c>
      <c r="P67" s="30">
        <v>63.381165743972446</v>
      </c>
      <c r="Q67" s="30">
        <v>62.7</v>
      </c>
      <c r="R67" s="30">
        <v>61.9</v>
      </c>
      <c r="S67" s="30">
        <v>60.971251425097726</v>
      </c>
      <c r="T67" s="30">
        <v>60.055762322265679</v>
      </c>
      <c r="U67" s="423"/>
    </row>
    <row r="68" spans="1:21" ht="21" customHeight="1" thickTop="1" thickBot="1" x14ac:dyDescent="0.25">
      <c r="A68" s="285"/>
      <c r="B68" s="286" t="s">
        <v>12</v>
      </c>
      <c r="C68" s="287"/>
      <c r="D68" s="27">
        <v>15.9</v>
      </c>
      <c r="E68" s="27">
        <v>16.2</v>
      </c>
      <c r="F68" s="27">
        <v>16.3</v>
      </c>
      <c r="G68" s="27">
        <v>16.600000000000001</v>
      </c>
      <c r="H68" s="27">
        <v>16.8</v>
      </c>
      <c r="I68" s="27">
        <v>17.088415532700367</v>
      </c>
      <c r="J68" s="27">
        <v>17.528199999999998</v>
      </c>
      <c r="K68" s="27">
        <v>18</v>
      </c>
      <c r="L68" s="27">
        <v>18.46</v>
      </c>
      <c r="M68" s="27">
        <v>18.899999999999999</v>
      </c>
      <c r="N68" s="27">
        <v>19.399999999999999</v>
      </c>
      <c r="O68" s="30">
        <v>20</v>
      </c>
      <c r="P68" s="30">
        <v>20.669508955817101</v>
      </c>
      <c r="Q68" s="30">
        <v>21.3</v>
      </c>
      <c r="R68" s="30">
        <v>22</v>
      </c>
      <c r="S68" s="30">
        <v>22.663326475557547</v>
      </c>
      <c r="T68" s="30">
        <v>23.239907364680413</v>
      </c>
      <c r="U68" s="423"/>
    </row>
    <row r="69" spans="1:21" ht="13.5" thickTop="1" x14ac:dyDescent="0.2">
      <c r="A69" s="278" t="s">
        <v>104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</row>
    <row r="71" spans="1:21" x14ac:dyDescent="0.2">
      <c r="K71" s="28"/>
      <c r="L71" s="28"/>
    </row>
    <row r="72" spans="1:21" ht="15.75" x14ac:dyDescent="0.25">
      <c r="A72" s="282" t="s">
        <v>130</v>
      </c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</row>
    <row r="73" spans="1:21" ht="15.75" x14ac:dyDescent="0.25">
      <c r="A73" s="29"/>
    </row>
    <row r="89" spans="10:10" x14ac:dyDescent="0.2">
      <c r="J89" s="31"/>
    </row>
    <row r="99" spans="1:16" ht="13.5" thickBot="1" x14ac:dyDescent="0.25">
      <c r="A99" s="33"/>
      <c r="B99" s="34"/>
      <c r="C99" s="34"/>
      <c r="D99" s="34"/>
      <c r="E99" s="34"/>
      <c r="F99" s="34"/>
      <c r="G99" s="34"/>
      <c r="H99" s="34"/>
      <c r="I99" s="34"/>
      <c r="J99" s="34"/>
    </row>
    <row r="100" spans="1:16" ht="15" customHeight="1" thickTop="1" x14ac:dyDescent="0.2">
      <c r="A100" s="278" t="s">
        <v>104</v>
      </c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</row>
    <row r="101" spans="1:16" ht="15" x14ac:dyDescent="0.25">
      <c r="A101" s="6"/>
      <c r="C101" s="6"/>
      <c r="D101" s="6"/>
      <c r="E101" s="6"/>
      <c r="F101" s="6"/>
      <c r="G101" s="6"/>
      <c r="H101" s="6"/>
      <c r="I101" s="6"/>
      <c r="J101" s="6"/>
    </row>
    <row r="102" spans="1:16" ht="15.75" x14ac:dyDescent="0.25">
      <c r="A102" s="279" t="s">
        <v>119</v>
      </c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197"/>
      <c r="N102" s="197"/>
      <c r="O102" s="197"/>
      <c r="P102" s="197"/>
    </row>
    <row r="131" spans="1:16" ht="13.5" thickBot="1" x14ac:dyDescent="0.25"/>
    <row r="132" spans="1:16" ht="13.5" thickTop="1" x14ac:dyDescent="0.2">
      <c r="A132" s="278" t="s">
        <v>118</v>
      </c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196"/>
      <c r="N132" s="196"/>
      <c r="O132" s="196"/>
      <c r="P132" s="196"/>
    </row>
  </sheetData>
  <mergeCells count="25">
    <mergeCell ref="A1:E1"/>
    <mergeCell ref="B68:C68"/>
    <mergeCell ref="C33:J33"/>
    <mergeCell ref="A65:C65"/>
    <mergeCell ref="A62:P62"/>
    <mergeCell ref="A2:C2"/>
    <mergeCell ref="A3:C3"/>
    <mergeCell ref="A4:A5"/>
    <mergeCell ref="B4:C4"/>
    <mergeCell ref="A6:C6"/>
    <mergeCell ref="A7:C7"/>
    <mergeCell ref="A9:C9"/>
    <mergeCell ref="A10:C10"/>
    <mergeCell ref="A8:C8"/>
    <mergeCell ref="A132:L132"/>
    <mergeCell ref="A102:L102"/>
    <mergeCell ref="A11:Q11"/>
    <mergeCell ref="A13:P13"/>
    <mergeCell ref="A100:P100"/>
    <mergeCell ref="A69:P69"/>
    <mergeCell ref="A72:P72"/>
    <mergeCell ref="A66:A68"/>
    <mergeCell ref="B66:C66"/>
    <mergeCell ref="B67:C67"/>
    <mergeCell ref="A64:R64"/>
  </mergeCells>
  <phoneticPr fontId="23" type="noConversion"/>
  <pageMargins left="0.31496062992125984" right="0.31496062992125984" top="0.74803149606299213" bottom="0.74803149606299213" header="0.31496062992125984" footer="0.31496062992125984"/>
  <pageSetup paperSize="9" scale="51" orientation="landscape" r:id="rId1"/>
  <headerFooter>
    <oddFooter>&amp;L&amp;"Arial,Kursywa"&amp;8Opracowanie: Referat Badań i Analiz Społeczno-Gospodarczych, Wydział Polityki Gospodarczej, UMG&amp;C&amp;"Arial,Kursywa"&amp;8"GDAŃSK W LICZBACH - DEMOGRAFIA"&amp;R&amp;"Arial,Kursywa"&amp;8www.gdansk.pl/gdanskwliczbach</oddFooter>
  </headerFooter>
  <rowBreaks count="1" manualBreakCount="1">
    <brk id="63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Y258"/>
  <sheetViews>
    <sheetView showGridLines="0" zoomScaleNormal="100" workbookViewId="0">
      <pane xSplit="3" ySplit="1" topLeftCell="D2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RowHeight="12.75" outlineLevelCol="1" x14ac:dyDescent="0.2"/>
  <cols>
    <col min="3" max="3" width="34.85546875" bestFit="1" customWidth="1"/>
    <col min="4" max="13" width="8.42578125" customWidth="1" outlineLevel="1"/>
    <col min="14" max="17" width="8.42578125" style="84" customWidth="1" outlineLevel="1"/>
    <col min="22" max="22" width="9.140625" customWidth="1"/>
  </cols>
  <sheetData>
    <row r="1" spans="1:22" ht="26.25" customHeight="1" x14ac:dyDescent="0.2">
      <c r="A1" s="310" t="s">
        <v>76</v>
      </c>
      <c r="B1" s="311"/>
      <c r="C1" s="312"/>
      <c r="D1" s="40">
        <v>2000</v>
      </c>
      <c r="E1" s="39">
        <v>2001</v>
      </c>
      <c r="F1" s="40">
        <v>2002</v>
      </c>
      <c r="G1" s="40">
        <v>2003</v>
      </c>
      <c r="H1" s="40">
        <v>2004</v>
      </c>
      <c r="I1" s="40">
        <v>2005</v>
      </c>
      <c r="J1" s="40">
        <v>2006</v>
      </c>
      <c r="K1" s="40">
        <v>2007</v>
      </c>
      <c r="L1" s="40">
        <v>2008</v>
      </c>
      <c r="M1" s="40">
        <v>2009</v>
      </c>
      <c r="N1" s="40">
        <v>2010</v>
      </c>
      <c r="O1" s="40">
        <v>2011</v>
      </c>
      <c r="P1" s="40">
        <v>2012</v>
      </c>
      <c r="Q1" s="40">
        <v>2013</v>
      </c>
      <c r="R1" s="40">
        <v>2014</v>
      </c>
      <c r="S1" s="40">
        <v>2015</v>
      </c>
      <c r="T1" s="40">
        <v>2016</v>
      </c>
      <c r="U1" s="124" t="s">
        <v>113</v>
      </c>
      <c r="V1" s="124" t="s">
        <v>115</v>
      </c>
    </row>
    <row r="2" spans="1:22" ht="25.5" customHeight="1" x14ac:dyDescent="0.2">
      <c r="A2" s="313" t="s">
        <v>29</v>
      </c>
      <c r="B2" s="314"/>
      <c r="C2" s="314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  <c r="U2" s="306"/>
      <c r="V2" s="306"/>
    </row>
    <row r="3" spans="1:22" x14ac:dyDescent="0.2">
      <c r="A3" s="315" t="s">
        <v>0</v>
      </c>
      <c r="B3" s="315"/>
      <c r="C3" s="316"/>
      <c r="D3" s="103">
        <v>462995</v>
      </c>
      <c r="E3" s="103">
        <v>461885</v>
      </c>
      <c r="F3" s="103">
        <v>461653</v>
      </c>
      <c r="G3" s="104">
        <v>461011</v>
      </c>
      <c r="H3" s="104">
        <v>459072</v>
      </c>
      <c r="I3" s="104">
        <v>458053</v>
      </c>
      <c r="J3" s="104">
        <v>456658</v>
      </c>
      <c r="K3" s="104">
        <v>455717</v>
      </c>
      <c r="L3" s="104">
        <v>455581</v>
      </c>
      <c r="M3" s="104">
        <v>456591</v>
      </c>
      <c r="N3" s="104">
        <v>460509</v>
      </c>
      <c r="O3" s="104">
        <v>460517</v>
      </c>
      <c r="P3" s="105">
        <v>460427</v>
      </c>
      <c r="Q3" s="105">
        <v>461531</v>
      </c>
      <c r="R3" s="105">
        <v>461489</v>
      </c>
      <c r="S3" s="131">
        <v>462249</v>
      </c>
      <c r="T3" s="229">
        <v>463754</v>
      </c>
      <c r="U3" s="132">
        <f>T3/S3-1</f>
        <v>3.2558209969086871E-3</v>
      </c>
      <c r="V3" s="115">
        <f>T3-S3</f>
        <v>1505</v>
      </c>
    </row>
    <row r="4" spans="1:22" x14ac:dyDescent="0.2">
      <c r="A4" s="316" t="s">
        <v>30</v>
      </c>
      <c r="B4" s="317"/>
      <c r="C4" s="317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9"/>
      <c r="U4" s="308"/>
      <c r="V4" s="308"/>
    </row>
    <row r="5" spans="1:22" x14ac:dyDescent="0.2">
      <c r="A5" s="322"/>
      <c r="B5" s="325" t="s">
        <v>1</v>
      </c>
      <c r="C5" s="326"/>
      <c r="D5" s="106">
        <v>220655</v>
      </c>
      <c r="E5" s="107">
        <v>219846</v>
      </c>
      <c r="F5" s="101">
        <v>219660</v>
      </c>
      <c r="G5" s="92">
        <v>219117</v>
      </c>
      <c r="H5" s="92">
        <v>217912</v>
      </c>
      <c r="I5" s="92">
        <v>217242</v>
      </c>
      <c r="J5" s="92">
        <v>216374</v>
      </c>
      <c r="K5" s="92">
        <v>215784</v>
      </c>
      <c r="L5" s="92">
        <v>215624</v>
      </c>
      <c r="M5" s="92">
        <v>215924</v>
      </c>
      <c r="N5" s="92">
        <v>218318</v>
      </c>
      <c r="O5" s="92">
        <v>218389</v>
      </c>
      <c r="P5" s="102">
        <v>218144</v>
      </c>
      <c r="Q5" s="102">
        <v>218823</v>
      </c>
      <c r="R5" s="102">
        <v>218668</v>
      </c>
      <c r="S5" s="127">
        <v>218901</v>
      </c>
      <c r="T5" s="230">
        <v>219756</v>
      </c>
      <c r="U5" s="132">
        <f>T5/S5-1</f>
        <v>3.9058752586784706E-3</v>
      </c>
      <c r="V5" s="115">
        <f>T5-S5</f>
        <v>855</v>
      </c>
    </row>
    <row r="6" spans="1:22" x14ac:dyDescent="0.2">
      <c r="A6" s="323"/>
      <c r="B6" s="325" t="s">
        <v>2</v>
      </c>
      <c r="C6" s="326"/>
      <c r="D6" s="87">
        <v>242340</v>
      </c>
      <c r="E6" s="87">
        <v>242039</v>
      </c>
      <c r="F6" s="87">
        <v>241993</v>
      </c>
      <c r="G6" s="87">
        <v>241894</v>
      </c>
      <c r="H6" s="87">
        <v>241160</v>
      </c>
      <c r="I6" s="87">
        <v>240811</v>
      </c>
      <c r="J6" s="87">
        <v>240284</v>
      </c>
      <c r="K6" s="87">
        <v>239933</v>
      </c>
      <c r="L6" s="87">
        <v>239957</v>
      </c>
      <c r="M6" s="87">
        <v>240667</v>
      </c>
      <c r="N6" s="87">
        <v>242191</v>
      </c>
      <c r="O6" s="87">
        <v>242128</v>
      </c>
      <c r="P6" s="88">
        <v>242283</v>
      </c>
      <c r="Q6" s="88">
        <v>242708</v>
      </c>
      <c r="R6" s="88">
        <v>242821</v>
      </c>
      <c r="S6" s="128">
        <v>243348</v>
      </c>
      <c r="T6" s="231">
        <v>243998</v>
      </c>
      <c r="U6" s="132">
        <f>T6/S6-1</f>
        <v>2.6710718805988964E-3</v>
      </c>
      <c r="V6" s="115">
        <f>T6-S6</f>
        <v>650</v>
      </c>
    </row>
    <row r="7" spans="1:22" x14ac:dyDescent="0.2">
      <c r="A7" s="324"/>
      <c r="B7" s="327" t="s">
        <v>3</v>
      </c>
      <c r="C7" s="328"/>
      <c r="D7" s="108">
        <f t="shared" ref="D7:O7" si="0">(D6/D5)*100</f>
        <v>109.82755885885204</v>
      </c>
      <c r="E7" s="108">
        <f t="shared" si="0"/>
        <v>110.09479362826707</v>
      </c>
      <c r="F7" s="108">
        <f t="shared" si="0"/>
        <v>110.16707639078575</v>
      </c>
      <c r="G7" s="108">
        <f t="shared" si="0"/>
        <v>110.39490317957986</v>
      </c>
      <c r="H7" s="108">
        <f t="shared" si="0"/>
        <v>110.66852674474099</v>
      </c>
      <c r="I7" s="108">
        <f t="shared" si="0"/>
        <v>110.849191224533</v>
      </c>
      <c r="J7" s="108">
        <f t="shared" si="0"/>
        <v>111.05031103552183</v>
      </c>
      <c r="K7" s="108">
        <f t="shared" si="0"/>
        <v>111.19128387646906</v>
      </c>
      <c r="L7" s="108">
        <f t="shared" si="0"/>
        <v>111.28492190108707</v>
      </c>
      <c r="M7" s="108">
        <f t="shared" si="0"/>
        <v>111.45912450677089</v>
      </c>
      <c r="N7" s="108">
        <f t="shared" si="0"/>
        <v>110.93496642512299</v>
      </c>
      <c r="O7" s="108">
        <f t="shared" si="0"/>
        <v>110.87005297885884</v>
      </c>
      <c r="P7" s="108">
        <f>(P6/P5)*100</f>
        <v>111.06562637523838</v>
      </c>
      <c r="Q7" s="108">
        <f>(Q6/Q5)*100</f>
        <v>110.91521457982022</v>
      </c>
      <c r="R7" s="108">
        <f>(R6/R5)*100</f>
        <v>111.04551191761026</v>
      </c>
      <c r="S7" s="129">
        <v>111</v>
      </c>
      <c r="T7" s="129">
        <v>111</v>
      </c>
      <c r="U7" s="133" t="s">
        <v>112</v>
      </c>
      <c r="V7" s="133" t="s">
        <v>112</v>
      </c>
    </row>
    <row r="8" spans="1:22" x14ac:dyDescent="0.2">
      <c r="A8" s="329" t="s">
        <v>31</v>
      </c>
      <c r="B8" s="330"/>
      <c r="C8" s="330"/>
      <c r="D8" s="86">
        <v>462995</v>
      </c>
      <c r="E8" s="86">
        <v>461885</v>
      </c>
      <c r="F8" s="86">
        <v>461653</v>
      </c>
      <c r="G8" s="86">
        <v>461011</v>
      </c>
      <c r="H8" s="86">
        <v>459072</v>
      </c>
      <c r="I8" s="86">
        <v>458053</v>
      </c>
      <c r="J8" s="86">
        <v>456658</v>
      </c>
      <c r="K8" s="86">
        <v>455717</v>
      </c>
      <c r="L8" s="54">
        <v>455581</v>
      </c>
      <c r="M8" s="54">
        <v>456591</v>
      </c>
      <c r="N8" s="54">
        <v>460509</v>
      </c>
      <c r="O8" s="54">
        <v>460517</v>
      </c>
      <c r="P8" s="54">
        <v>460427</v>
      </c>
      <c r="Q8" s="105">
        <v>461531</v>
      </c>
      <c r="R8" s="105">
        <v>461489</v>
      </c>
      <c r="S8" s="128">
        <v>462249</v>
      </c>
      <c r="T8" s="198">
        <v>463754</v>
      </c>
      <c r="U8" s="132">
        <f>T8/S8-1</f>
        <v>3.2558209969086871E-3</v>
      </c>
      <c r="V8" s="115">
        <f>T8-S8</f>
        <v>1505</v>
      </c>
    </row>
    <row r="9" spans="1:22" x14ac:dyDescent="0.2">
      <c r="A9" s="331" t="s">
        <v>4</v>
      </c>
      <c r="B9" s="331"/>
      <c r="C9" s="46" t="s">
        <v>105</v>
      </c>
      <c r="D9" s="44">
        <v>19580</v>
      </c>
      <c r="E9" s="45">
        <v>19304</v>
      </c>
      <c r="F9" s="41">
        <v>18932</v>
      </c>
      <c r="G9" s="42">
        <v>18880</v>
      </c>
      <c r="H9" s="42">
        <v>18926</v>
      </c>
      <c r="I9" s="42">
        <v>19555</v>
      </c>
      <c r="J9" s="42">
        <v>20032</v>
      </c>
      <c r="K9" s="42">
        <v>20864</v>
      </c>
      <c r="L9" s="42">
        <v>21908</v>
      </c>
      <c r="M9" s="47">
        <v>23138</v>
      </c>
      <c r="N9" s="42">
        <v>23580</v>
      </c>
      <c r="O9" s="42">
        <v>23776</v>
      </c>
      <c r="P9" s="42">
        <v>23731</v>
      </c>
      <c r="Q9" s="42">
        <v>23424</v>
      </c>
      <c r="R9" s="42">
        <v>23017</v>
      </c>
      <c r="S9" s="128">
        <v>23393</v>
      </c>
      <c r="T9" s="198">
        <v>24314</v>
      </c>
      <c r="U9" s="132">
        <f t="shared" ref="U9:U65" si="1">T9/S9-1</f>
        <v>3.9370751934339365E-2</v>
      </c>
      <c r="V9" s="115">
        <f t="shared" ref="V9:V65" si="2">T9-S9</f>
        <v>921</v>
      </c>
    </row>
    <row r="10" spans="1:22" x14ac:dyDescent="0.2">
      <c r="A10" s="331"/>
      <c r="B10" s="331"/>
      <c r="C10" s="46" t="s">
        <v>106</v>
      </c>
      <c r="D10" s="44">
        <v>23105</v>
      </c>
      <c r="E10" s="45">
        <v>21920</v>
      </c>
      <c r="F10" s="41">
        <v>21320</v>
      </c>
      <c r="G10" s="42">
        <v>20529</v>
      </c>
      <c r="H10" s="42">
        <v>19758</v>
      </c>
      <c r="I10" s="42">
        <v>19181</v>
      </c>
      <c r="J10" s="42">
        <v>18862</v>
      </c>
      <c r="K10" s="42">
        <v>18324</v>
      </c>
      <c r="L10" s="42">
        <v>18366</v>
      </c>
      <c r="M10" s="47">
        <v>18542</v>
      </c>
      <c r="N10" s="42">
        <v>18621</v>
      </c>
      <c r="O10" s="42">
        <v>19117</v>
      </c>
      <c r="P10" s="42">
        <v>20157</v>
      </c>
      <c r="Q10" s="42">
        <v>21328</v>
      </c>
      <c r="R10" s="42">
        <v>22592</v>
      </c>
      <c r="S10" s="128">
        <v>23201</v>
      </c>
      <c r="T10" s="198">
        <v>23592</v>
      </c>
      <c r="U10" s="132">
        <f t="shared" si="1"/>
        <v>1.6852721865436848E-2</v>
      </c>
      <c r="V10" s="115">
        <f t="shared" si="2"/>
        <v>391</v>
      </c>
    </row>
    <row r="11" spans="1:22" x14ac:dyDescent="0.2">
      <c r="A11" s="331"/>
      <c r="B11" s="331"/>
      <c r="C11" s="48" t="s">
        <v>107</v>
      </c>
      <c r="D11" s="44">
        <v>27428</v>
      </c>
      <c r="E11" s="45">
        <v>26553</v>
      </c>
      <c r="F11" s="41">
        <v>25481</v>
      </c>
      <c r="G11" s="42">
        <v>24589</v>
      </c>
      <c r="H11" s="42">
        <v>23812</v>
      </c>
      <c r="I11" s="42">
        <v>22743</v>
      </c>
      <c r="J11" s="42">
        <v>21520</v>
      </c>
      <c r="K11" s="47">
        <v>20843</v>
      </c>
      <c r="L11" s="47">
        <v>20029</v>
      </c>
      <c r="M11" s="47">
        <v>19335</v>
      </c>
      <c r="N11" s="47">
        <v>18578</v>
      </c>
      <c r="O11" s="47">
        <v>18282</v>
      </c>
      <c r="P11" s="47">
        <v>17763</v>
      </c>
      <c r="Q11" s="47">
        <v>17721</v>
      </c>
      <c r="R11" s="47">
        <v>17715</v>
      </c>
      <c r="S11" s="128">
        <v>18224</v>
      </c>
      <c r="T11" s="198">
        <v>18822</v>
      </c>
      <c r="U11" s="132">
        <f t="shared" si="1"/>
        <v>3.28138718173836E-2</v>
      </c>
      <c r="V11" s="115">
        <f t="shared" si="2"/>
        <v>598</v>
      </c>
    </row>
    <row r="12" spans="1:22" x14ac:dyDescent="0.2">
      <c r="A12" s="331"/>
      <c r="B12" s="331"/>
      <c r="C12" s="49" t="s">
        <v>47</v>
      </c>
      <c r="D12" s="44">
        <v>36534</v>
      </c>
      <c r="E12" s="45">
        <v>35042</v>
      </c>
      <c r="F12" s="41">
        <v>33458</v>
      </c>
      <c r="G12" s="42">
        <v>31597</v>
      </c>
      <c r="H12" s="42">
        <v>29521</v>
      </c>
      <c r="I12" s="42">
        <v>27856</v>
      </c>
      <c r="J12" s="42">
        <v>27053</v>
      </c>
      <c r="K12" s="47">
        <v>26159</v>
      </c>
      <c r="L12" s="47">
        <v>25177</v>
      </c>
      <c r="M12" s="47">
        <v>24574</v>
      </c>
      <c r="N12" s="47">
        <v>23655</v>
      </c>
      <c r="O12" s="47">
        <v>21383</v>
      </c>
      <c r="P12" s="47">
        <v>21169</v>
      </c>
      <c r="Q12" s="47">
        <v>20336</v>
      </c>
      <c r="R12" s="47">
        <v>19391</v>
      </c>
      <c r="S12" s="128">
        <v>18892</v>
      </c>
      <c r="T12" s="198">
        <v>18516</v>
      </c>
      <c r="U12" s="132">
        <f t="shared" si="1"/>
        <v>-1.990260427694257E-2</v>
      </c>
      <c r="V12" s="115">
        <f t="shared" si="2"/>
        <v>-376</v>
      </c>
    </row>
    <row r="13" spans="1:22" x14ac:dyDescent="0.2">
      <c r="A13" s="331"/>
      <c r="B13" s="331"/>
      <c r="C13" s="49" t="s">
        <v>32</v>
      </c>
      <c r="D13" s="44">
        <v>44358</v>
      </c>
      <c r="E13" s="45">
        <v>43341</v>
      </c>
      <c r="F13" s="41">
        <v>43005</v>
      </c>
      <c r="G13" s="42">
        <v>42563</v>
      </c>
      <c r="H13" s="42">
        <v>41359</v>
      </c>
      <c r="I13" s="42">
        <v>39714</v>
      </c>
      <c r="J13" s="42">
        <v>37690</v>
      </c>
      <c r="K13" s="47">
        <v>35701</v>
      </c>
      <c r="L13" s="47">
        <v>33690</v>
      </c>
      <c r="M13" s="47">
        <v>31740</v>
      </c>
      <c r="N13" s="47">
        <v>33257</v>
      </c>
      <c r="O13" s="47">
        <v>32385</v>
      </c>
      <c r="P13" s="47">
        <v>29889</v>
      </c>
      <c r="Q13" s="47">
        <v>28303</v>
      </c>
      <c r="R13" s="47">
        <v>26177</v>
      </c>
      <c r="S13" s="128">
        <v>23892</v>
      </c>
      <c r="T13" s="198">
        <v>21840</v>
      </c>
      <c r="U13" s="132">
        <f t="shared" si="1"/>
        <v>-8.5886489201406291E-2</v>
      </c>
      <c r="V13" s="115">
        <f t="shared" si="2"/>
        <v>-2052</v>
      </c>
    </row>
    <row r="14" spans="1:22" x14ac:dyDescent="0.2">
      <c r="A14" s="332"/>
      <c r="B14" s="332"/>
      <c r="C14" s="49" t="s">
        <v>5</v>
      </c>
      <c r="D14" s="41">
        <v>36625</v>
      </c>
      <c r="E14" s="41">
        <v>38310</v>
      </c>
      <c r="F14" s="41">
        <v>40022</v>
      </c>
      <c r="G14" s="42">
        <v>41088</v>
      </c>
      <c r="H14" s="42">
        <v>41483</v>
      </c>
      <c r="I14" s="42">
        <v>41531</v>
      </c>
      <c r="J14" s="42">
        <v>40731</v>
      </c>
      <c r="K14" s="50">
        <v>40182</v>
      </c>
      <c r="L14" s="50">
        <v>39568</v>
      </c>
      <c r="M14" s="47">
        <v>39064</v>
      </c>
      <c r="N14" s="47">
        <v>39669</v>
      </c>
      <c r="O14" s="47">
        <v>39626</v>
      </c>
      <c r="P14" s="47">
        <v>38985</v>
      </c>
      <c r="Q14" s="47">
        <v>37848</v>
      </c>
      <c r="R14" s="47">
        <v>36313</v>
      </c>
      <c r="S14" s="128">
        <v>34798</v>
      </c>
      <c r="T14" s="198">
        <v>33632</v>
      </c>
      <c r="U14" s="132">
        <f t="shared" si="1"/>
        <v>-3.350767285476175E-2</v>
      </c>
      <c r="V14" s="115">
        <f t="shared" si="2"/>
        <v>-1166</v>
      </c>
    </row>
    <row r="15" spans="1:22" x14ac:dyDescent="0.2">
      <c r="A15" s="332"/>
      <c r="B15" s="332"/>
      <c r="C15" s="49" t="s">
        <v>33</v>
      </c>
      <c r="D15" s="41">
        <v>28982</v>
      </c>
      <c r="E15" s="41">
        <v>30152</v>
      </c>
      <c r="F15" s="41">
        <v>31518</v>
      </c>
      <c r="G15" s="42">
        <v>33093</v>
      </c>
      <c r="H15" s="42">
        <v>34614</v>
      </c>
      <c r="I15" s="42">
        <v>36538</v>
      </c>
      <c r="J15" s="42">
        <v>38529</v>
      </c>
      <c r="K15" s="50">
        <v>40158</v>
      </c>
      <c r="L15" s="50">
        <v>41128</v>
      </c>
      <c r="M15" s="47">
        <v>41706</v>
      </c>
      <c r="N15" s="42">
        <v>40723</v>
      </c>
      <c r="O15" s="42">
        <v>40509</v>
      </c>
      <c r="P15" s="42">
        <v>40326</v>
      </c>
      <c r="Q15" s="42">
        <v>41075</v>
      </c>
      <c r="R15" s="42">
        <v>41821</v>
      </c>
      <c r="S15" s="128">
        <v>42199</v>
      </c>
      <c r="T15" s="198">
        <v>42312</v>
      </c>
      <c r="U15" s="132">
        <f t="shared" si="1"/>
        <v>2.6777885731890105E-3</v>
      </c>
      <c r="V15" s="115">
        <f t="shared" si="2"/>
        <v>113</v>
      </c>
    </row>
    <row r="16" spans="1:22" x14ac:dyDescent="0.2">
      <c r="A16" s="332"/>
      <c r="B16" s="332"/>
      <c r="C16" s="49" t="s">
        <v>6</v>
      </c>
      <c r="D16" s="41">
        <v>27668</v>
      </c>
      <c r="E16" s="41">
        <v>27062</v>
      </c>
      <c r="F16" s="41">
        <v>27056</v>
      </c>
      <c r="G16" s="42">
        <v>27132</v>
      </c>
      <c r="H16" s="42">
        <v>27495</v>
      </c>
      <c r="I16" s="42">
        <v>28308</v>
      </c>
      <c r="J16" s="42">
        <v>29458</v>
      </c>
      <c r="K16" s="50">
        <v>30746</v>
      </c>
      <c r="L16" s="50">
        <v>32291</v>
      </c>
      <c r="M16" s="47">
        <v>33942</v>
      </c>
      <c r="N16" s="42">
        <v>34316</v>
      </c>
      <c r="O16" s="42">
        <v>35936</v>
      </c>
      <c r="P16" s="42">
        <v>37610</v>
      </c>
      <c r="Q16" s="42">
        <v>38794</v>
      </c>
      <c r="R16" s="42">
        <v>39580</v>
      </c>
      <c r="S16" s="128">
        <v>40193</v>
      </c>
      <c r="T16" s="198">
        <v>40273</v>
      </c>
      <c r="U16" s="132">
        <f t="shared" si="1"/>
        <v>1.9903963376708411E-3</v>
      </c>
      <c r="V16" s="115">
        <f t="shared" si="2"/>
        <v>80</v>
      </c>
    </row>
    <row r="17" spans="1:22" x14ac:dyDescent="0.2">
      <c r="A17" s="332"/>
      <c r="B17" s="332"/>
      <c r="C17" s="49" t="s">
        <v>34</v>
      </c>
      <c r="D17" s="41">
        <v>34987</v>
      </c>
      <c r="E17" s="41">
        <v>32922</v>
      </c>
      <c r="F17" s="41">
        <v>30633</v>
      </c>
      <c r="G17" s="42">
        <v>28889</v>
      </c>
      <c r="H17" s="42">
        <v>27639</v>
      </c>
      <c r="I17" s="42">
        <v>26791</v>
      </c>
      <c r="J17" s="42">
        <v>26148</v>
      </c>
      <c r="K17" s="50">
        <v>26038</v>
      </c>
      <c r="L17" s="50">
        <v>26167</v>
      </c>
      <c r="M17" s="47">
        <v>26595</v>
      </c>
      <c r="N17" s="42">
        <v>26962</v>
      </c>
      <c r="O17" s="42">
        <v>27932</v>
      </c>
      <c r="P17" s="42">
        <v>29020</v>
      </c>
      <c r="Q17" s="42">
        <v>30388</v>
      </c>
      <c r="R17" s="42">
        <v>31909</v>
      </c>
      <c r="S17" s="128">
        <v>33514</v>
      </c>
      <c r="T17" s="198">
        <v>35234</v>
      </c>
      <c r="U17" s="132">
        <f t="shared" si="1"/>
        <v>5.1321835650772751E-2</v>
      </c>
      <c r="V17" s="115">
        <f t="shared" si="2"/>
        <v>1720</v>
      </c>
    </row>
    <row r="18" spans="1:22" x14ac:dyDescent="0.2">
      <c r="A18" s="332"/>
      <c r="B18" s="332"/>
      <c r="C18" s="49" t="s">
        <v>7</v>
      </c>
      <c r="D18" s="41">
        <v>41230</v>
      </c>
      <c r="E18" s="41">
        <v>40353</v>
      </c>
      <c r="F18" s="41">
        <v>39356</v>
      </c>
      <c r="G18" s="42">
        <v>38233</v>
      </c>
      <c r="H18" s="42">
        <v>36232</v>
      </c>
      <c r="I18" s="42">
        <v>33783</v>
      </c>
      <c r="J18" s="42">
        <v>31662</v>
      </c>
      <c r="K18" s="50">
        <v>29325</v>
      </c>
      <c r="L18" s="50">
        <v>27741</v>
      </c>
      <c r="M18" s="47">
        <v>26599</v>
      </c>
      <c r="N18" s="42">
        <v>25989</v>
      </c>
      <c r="O18" s="42">
        <v>25396</v>
      </c>
      <c r="P18" s="42">
        <v>25247</v>
      </c>
      <c r="Q18" s="42">
        <v>25301</v>
      </c>
      <c r="R18" s="42">
        <v>25570</v>
      </c>
      <c r="S18" s="128">
        <v>26292</v>
      </c>
      <c r="T18" s="198">
        <v>27352</v>
      </c>
      <c r="U18" s="132">
        <f t="shared" si="1"/>
        <v>4.0316446067244716E-2</v>
      </c>
      <c r="V18" s="115">
        <f t="shared" si="2"/>
        <v>1060</v>
      </c>
    </row>
    <row r="19" spans="1:22" x14ac:dyDescent="0.2">
      <c r="A19" s="332"/>
      <c r="B19" s="332"/>
      <c r="C19" s="49" t="s">
        <v>35</v>
      </c>
      <c r="D19" s="41">
        <v>37397</v>
      </c>
      <c r="E19" s="41">
        <v>39019</v>
      </c>
      <c r="F19" s="41">
        <v>39463</v>
      </c>
      <c r="G19" s="42">
        <v>39466</v>
      </c>
      <c r="H19" s="42">
        <v>39674</v>
      </c>
      <c r="I19" s="42">
        <v>39427</v>
      </c>
      <c r="J19" s="42">
        <v>38491</v>
      </c>
      <c r="K19" s="50">
        <v>37429</v>
      </c>
      <c r="L19" s="50">
        <v>36296</v>
      </c>
      <c r="M19" s="47">
        <v>34542</v>
      </c>
      <c r="N19" s="42">
        <v>33104</v>
      </c>
      <c r="O19" s="42">
        <v>31070</v>
      </c>
      <c r="P19" s="42">
        <v>28791</v>
      </c>
      <c r="Q19" s="42">
        <v>27235</v>
      </c>
      <c r="R19" s="42">
        <v>26019</v>
      </c>
      <c r="S19" s="128">
        <v>25219</v>
      </c>
      <c r="T19" s="198">
        <v>24649</v>
      </c>
      <c r="U19" s="132">
        <f t="shared" si="1"/>
        <v>-2.2602006423728116E-2</v>
      </c>
      <c r="V19" s="115">
        <f t="shared" si="2"/>
        <v>-570</v>
      </c>
    </row>
    <row r="20" spans="1:22" x14ac:dyDescent="0.2">
      <c r="A20" s="332"/>
      <c r="B20" s="332"/>
      <c r="C20" s="51" t="s">
        <v>8</v>
      </c>
      <c r="D20" s="41">
        <v>21833</v>
      </c>
      <c r="E20" s="41">
        <v>23443</v>
      </c>
      <c r="F20" s="41">
        <v>26182</v>
      </c>
      <c r="G20" s="42">
        <v>28852</v>
      </c>
      <c r="H20" s="42">
        <v>31871</v>
      </c>
      <c r="I20" s="42">
        <v>35274</v>
      </c>
      <c r="J20" s="42">
        <v>36753</v>
      </c>
      <c r="K20" s="50">
        <v>37139</v>
      </c>
      <c r="L20" s="50">
        <v>37203</v>
      </c>
      <c r="M20" s="47">
        <v>37413</v>
      </c>
      <c r="N20" s="42">
        <v>38053</v>
      </c>
      <c r="O20" s="42">
        <v>37330</v>
      </c>
      <c r="P20" s="42">
        <v>36566</v>
      </c>
      <c r="Q20" s="42">
        <v>35533</v>
      </c>
      <c r="R20" s="42">
        <v>33859</v>
      </c>
      <c r="S20" s="128">
        <v>31644</v>
      </c>
      <c r="T20" s="198">
        <v>29771</v>
      </c>
      <c r="U20" s="132">
        <f t="shared" si="1"/>
        <v>-5.918973581089626E-2</v>
      </c>
      <c r="V20" s="115">
        <f t="shared" si="2"/>
        <v>-1873</v>
      </c>
    </row>
    <row r="21" spans="1:22" x14ac:dyDescent="0.2">
      <c r="A21" s="329"/>
      <c r="B21" s="329"/>
      <c r="C21" s="52" t="s">
        <v>36</v>
      </c>
      <c r="D21" s="41">
        <v>22850</v>
      </c>
      <c r="E21" s="41">
        <v>22185</v>
      </c>
      <c r="F21" s="41">
        <v>21624</v>
      </c>
      <c r="G21" s="42">
        <v>21316</v>
      </c>
      <c r="H21" s="42">
        <v>20669</v>
      </c>
      <c r="I21" s="42">
        <v>20106</v>
      </c>
      <c r="J21" s="42">
        <v>21584</v>
      </c>
      <c r="K21" s="50">
        <v>24215</v>
      </c>
      <c r="L21" s="50">
        <v>26734</v>
      </c>
      <c r="M21" s="47">
        <v>29669</v>
      </c>
      <c r="N21" s="42">
        <v>33353</v>
      </c>
      <c r="O21" s="42">
        <v>34889</v>
      </c>
      <c r="P21" s="42">
        <v>35336</v>
      </c>
      <c r="Q21" s="42">
        <v>35439</v>
      </c>
      <c r="R21" s="42">
        <v>35699</v>
      </c>
      <c r="S21" s="128">
        <v>35754</v>
      </c>
      <c r="T21" s="198">
        <v>35104</v>
      </c>
      <c r="U21" s="132">
        <f t="shared" si="1"/>
        <v>-1.8179784080102901E-2</v>
      </c>
      <c r="V21" s="115">
        <f t="shared" si="2"/>
        <v>-650</v>
      </c>
    </row>
    <row r="22" spans="1:22" x14ac:dyDescent="0.2">
      <c r="A22" s="329"/>
      <c r="B22" s="329"/>
      <c r="C22" s="52" t="s">
        <v>108</v>
      </c>
      <c r="D22" s="42">
        <v>20699</v>
      </c>
      <c r="E22" s="42">
        <v>20985</v>
      </c>
      <c r="F22" s="42">
        <v>21043</v>
      </c>
      <c r="G22" s="42">
        <v>21011</v>
      </c>
      <c r="H22" s="42">
        <v>20919</v>
      </c>
      <c r="I22" s="42">
        <v>20741</v>
      </c>
      <c r="J22" s="42">
        <v>20151</v>
      </c>
      <c r="K22" s="50">
        <v>19575</v>
      </c>
      <c r="L22" s="50">
        <v>19274</v>
      </c>
      <c r="M22" s="47">
        <v>18694</v>
      </c>
      <c r="N22" s="42">
        <v>18575</v>
      </c>
      <c r="O22" s="42">
        <v>20089</v>
      </c>
      <c r="P22" s="42">
        <v>22644</v>
      </c>
      <c r="Q22" s="42">
        <v>24975</v>
      </c>
      <c r="R22" s="42">
        <v>27657</v>
      </c>
      <c r="S22" s="128">
        <v>30660</v>
      </c>
      <c r="T22" s="198">
        <v>32067</v>
      </c>
      <c r="U22" s="132">
        <f t="shared" si="1"/>
        <v>4.5890410958904004E-2</v>
      </c>
      <c r="V22" s="115">
        <f t="shared" si="2"/>
        <v>1407</v>
      </c>
    </row>
    <row r="23" spans="1:22" x14ac:dyDescent="0.2">
      <c r="A23" s="329"/>
      <c r="B23" s="329"/>
      <c r="C23" s="52" t="s">
        <v>109</v>
      </c>
      <c r="D23" s="42">
        <f>D8-SUM(D9:D22)</f>
        <v>39719</v>
      </c>
      <c r="E23" s="42">
        <f t="shared" ref="E23:R23" si="3">E8-SUM(E9:E22)</f>
        <v>41294</v>
      </c>
      <c r="F23" s="42">
        <f t="shared" si="3"/>
        <v>42560</v>
      </c>
      <c r="G23" s="42">
        <f t="shared" si="3"/>
        <v>43773</v>
      </c>
      <c r="H23" s="42">
        <f t="shared" si="3"/>
        <v>45100</v>
      </c>
      <c r="I23" s="42">
        <f t="shared" si="3"/>
        <v>46505</v>
      </c>
      <c r="J23" s="42">
        <f t="shared" si="3"/>
        <v>47994</v>
      </c>
      <c r="K23" s="42">
        <f t="shared" si="3"/>
        <v>49019</v>
      </c>
      <c r="L23" s="42">
        <f t="shared" si="3"/>
        <v>50009</v>
      </c>
      <c r="M23" s="42">
        <f t="shared" si="3"/>
        <v>51038</v>
      </c>
      <c r="N23" s="42">
        <f t="shared" si="3"/>
        <v>52074</v>
      </c>
      <c r="O23" s="42">
        <f t="shared" si="3"/>
        <v>52797</v>
      </c>
      <c r="P23" s="42">
        <f t="shared" si="3"/>
        <v>53193</v>
      </c>
      <c r="Q23" s="42">
        <f t="shared" si="3"/>
        <v>53831</v>
      </c>
      <c r="R23" s="42">
        <f t="shared" si="3"/>
        <v>54170</v>
      </c>
      <c r="S23" s="128">
        <v>54374</v>
      </c>
      <c r="T23" s="198">
        <v>56276</v>
      </c>
      <c r="U23" s="132">
        <f t="shared" si="1"/>
        <v>3.4979953654320051E-2</v>
      </c>
      <c r="V23" s="115">
        <f t="shared" si="2"/>
        <v>1902</v>
      </c>
    </row>
    <row r="24" spans="1:22" x14ac:dyDescent="0.2">
      <c r="A24" s="330" t="s">
        <v>37</v>
      </c>
      <c r="B24" s="330"/>
      <c r="C24" s="330"/>
      <c r="D24" s="42">
        <v>220655</v>
      </c>
      <c r="E24" s="42">
        <v>219846</v>
      </c>
      <c r="F24" s="42">
        <v>219660</v>
      </c>
      <c r="G24" s="42">
        <v>219117</v>
      </c>
      <c r="H24" s="42">
        <v>217912</v>
      </c>
      <c r="I24" s="42">
        <v>217242</v>
      </c>
      <c r="J24" s="42">
        <v>216374</v>
      </c>
      <c r="K24" s="47">
        <v>215784</v>
      </c>
      <c r="L24" s="47">
        <v>215624</v>
      </c>
      <c r="M24" s="42">
        <v>215924</v>
      </c>
      <c r="N24" s="42">
        <v>218318</v>
      </c>
      <c r="O24" s="42">
        <v>218389</v>
      </c>
      <c r="P24" s="42">
        <v>218144</v>
      </c>
      <c r="Q24" s="102">
        <v>218823</v>
      </c>
      <c r="R24" s="102">
        <v>218668</v>
      </c>
      <c r="S24" s="128">
        <v>218901</v>
      </c>
      <c r="T24" s="198">
        <v>219756</v>
      </c>
      <c r="U24" s="132">
        <f t="shared" si="1"/>
        <v>3.9058752586784706E-3</v>
      </c>
      <c r="V24" s="115">
        <f t="shared" si="2"/>
        <v>855</v>
      </c>
    </row>
    <row r="25" spans="1:22" x14ac:dyDescent="0.2">
      <c r="A25" s="331" t="s">
        <v>4</v>
      </c>
      <c r="B25" s="331"/>
      <c r="C25" s="46" t="s">
        <v>105</v>
      </c>
      <c r="D25" s="115">
        <v>9954</v>
      </c>
      <c r="E25" s="115">
        <v>9859</v>
      </c>
      <c r="F25" s="115">
        <v>9646</v>
      </c>
      <c r="G25" s="115">
        <v>9725</v>
      </c>
      <c r="H25" s="115">
        <v>9719</v>
      </c>
      <c r="I25" s="115">
        <v>10028</v>
      </c>
      <c r="J25" s="115">
        <v>10319</v>
      </c>
      <c r="K25" s="115">
        <v>10783</v>
      </c>
      <c r="L25" s="115">
        <v>11420</v>
      </c>
      <c r="M25" s="115">
        <v>12078</v>
      </c>
      <c r="N25" s="115">
        <v>12231</v>
      </c>
      <c r="O25" s="115">
        <v>12339</v>
      </c>
      <c r="P25" s="115">
        <v>12295</v>
      </c>
      <c r="Q25" s="115">
        <v>12110</v>
      </c>
      <c r="R25" s="115">
        <v>11882</v>
      </c>
      <c r="S25" s="128">
        <v>12040</v>
      </c>
      <c r="T25" s="198">
        <v>12486</v>
      </c>
      <c r="U25" s="132">
        <f t="shared" si="1"/>
        <v>3.7043189368770824E-2</v>
      </c>
      <c r="V25" s="115">
        <f t="shared" si="2"/>
        <v>446</v>
      </c>
    </row>
    <row r="26" spans="1:22" x14ac:dyDescent="0.2">
      <c r="A26" s="331"/>
      <c r="B26" s="331"/>
      <c r="C26" s="46" t="s">
        <v>106</v>
      </c>
      <c r="D26" s="115">
        <v>11873</v>
      </c>
      <c r="E26" s="115">
        <v>11149</v>
      </c>
      <c r="F26" s="115">
        <v>10861</v>
      </c>
      <c r="G26" s="115">
        <v>10385</v>
      </c>
      <c r="H26" s="115">
        <v>10001</v>
      </c>
      <c r="I26" s="115">
        <v>9726</v>
      </c>
      <c r="J26" s="115">
        <v>9656</v>
      </c>
      <c r="K26" s="115">
        <v>9357</v>
      </c>
      <c r="L26" s="115">
        <v>9431</v>
      </c>
      <c r="M26" s="115">
        <v>9489</v>
      </c>
      <c r="N26" s="115">
        <v>9554</v>
      </c>
      <c r="O26" s="115">
        <v>9809</v>
      </c>
      <c r="P26" s="115">
        <v>10336</v>
      </c>
      <c r="Q26" s="115">
        <v>11059</v>
      </c>
      <c r="R26" s="115">
        <v>11671</v>
      </c>
      <c r="S26" s="128">
        <v>12014</v>
      </c>
      <c r="T26" s="198">
        <v>12230</v>
      </c>
      <c r="U26" s="132">
        <f t="shared" si="1"/>
        <v>1.7979024471449945E-2</v>
      </c>
      <c r="V26" s="115">
        <f t="shared" si="2"/>
        <v>216</v>
      </c>
    </row>
    <row r="27" spans="1:22" x14ac:dyDescent="0.2">
      <c r="A27" s="331"/>
      <c r="B27" s="331"/>
      <c r="C27" s="48" t="s">
        <v>107</v>
      </c>
      <c r="D27" s="115">
        <v>13974</v>
      </c>
      <c r="E27" s="115">
        <v>13607</v>
      </c>
      <c r="F27" s="115">
        <v>13066</v>
      </c>
      <c r="G27" s="115">
        <v>12651</v>
      </c>
      <c r="H27" s="115">
        <v>12279</v>
      </c>
      <c r="I27" s="115">
        <v>11636</v>
      </c>
      <c r="J27" s="115">
        <v>10917</v>
      </c>
      <c r="K27" s="115">
        <v>10599</v>
      </c>
      <c r="L27" s="115">
        <v>10121</v>
      </c>
      <c r="M27" s="115">
        <v>9803</v>
      </c>
      <c r="N27" s="115">
        <v>9482</v>
      </c>
      <c r="O27" s="115">
        <v>9412</v>
      </c>
      <c r="P27" s="115">
        <v>9123</v>
      </c>
      <c r="Q27" s="115">
        <v>9115</v>
      </c>
      <c r="R27" s="115">
        <v>9105</v>
      </c>
      <c r="S27" s="128">
        <v>9359</v>
      </c>
      <c r="T27" s="198">
        <v>9672</v>
      </c>
      <c r="U27" s="132">
        <f t="shared" si="1"/>
        <v>3.3443743989742591E-2</v>
      </c>
      <c r="V27" s="115">
        <f t="shared" si="2"/>
        <v>313</v>
      </c>
    </row>
    <row r="28" spans="1:22" x14ac:dyDescent="0.2">
      <c r="A28" s="331"/>
      <c r="B28" s="331"/>
      <c r="C28" s="49" t="s">
        <v>47</v>
      </c>
      <c r="D28" s="115">
        <v>18470</v>
      </c>
      <c r="E28" s="115">
        <v>17724</v>
      </c>
      <c r="F28" s="115">
        <v>16957</v>
      </c>
      <c r="G28" s="115">
        <v>16014</v>
      </c>
      <c r="H28" s="115">
        <v>14920</v>
      </c>
      <c r="I28" s="115">
        <v>14137</v>
      </c>
      <c r="J28" s="115">
        <v>13832</v>
      </c>
      <c r="K28" s="115">
        <v>13343</v>
      </c>
      <c r="L28" s="115">
        <v>12877</v>
      </c>
      <c r="M28" s="115">
        <v>12580</v>
      </c>
      <c r="N28" s="115">
        <v>12011</v>
      </c>
      <c r="O28" s="115">
        <v>10842</v>
      </c>
      <c r="P28" s="115">
        <v>10668</v>
      </c>
      <c r="Q28" s="115">
        <v>10222</v>
      </c>
      <c r="R28" s="115">
        <v>9744</v>
      </c>
      <c r="S28" s="128">
        <v>9571</v>
      </c>
      <c r="T28" s="198">
        <v>9454</v>
      </c>
      <c r="U28" s="132">
        <f t="shared" si="1"/>
        <v>-1.2224427959460882E-2</v>
      </c>
      <c r="V28" s="115">
        <f t="shared" si="2"/>
        <v>-117</v>
      </c>
    </row>
    <row r="29" spans="1:22" x14ac:dyDescent="0.2">
      <c r="A29" s="331"/>
      <c r="B29" s="331"/>
      <c r="C29" s="49" t="s">
        <v>32</v>
      </c>
      <c r="D29" s="115">
        <v>21968</v>
      </c>
      <c r="E29" s="115">
        <v>21482</v>
      </c>
      <c r="F29" s="115">
        <v>21309</v>
      </c>
      <c r="G29" s="115">
        <v>21046</v>
      </c>
      <c r="H29" s="115">
        <v>20486</v>
      </c>
      <c r="I29" s="115">
        <v>19740</v>
      </c>
      <c r="J29" s="115">
        <v>18680</v>
      </c>
      <c r="K29" s="115">
        <v>17801</v>
      </c>
      <c r="L29" s="115">
        <v>16753</v>
      </c>
      <c r="M29" s="115">
        <v>15613</v>
      </c>
      <c r="N29" s="115">
        <v>16438</v>
      </c>
      <c r="O29" s="115">
        <v>16091</v>
      </c>
      <c r="P29" s="115">
        <v>14788</v>
      </c>
      <c r="Q29" s="115">
        <v>14024</v>
      </c>
      <c r="R29" s="115">
        <v>13041</v>
      </c>
      <c r="S29" s="128">
        <v>11803</v>
      </c>
      <c r="T29" s="198">
        <v>10822</v>
      </c>
      <c r="U29" s="132">
        <f t="shared" si="1"/>
        <v>-8.3114462424807245E-2</v>
      </c>
      <c r="V29" s="115">
        <f t="shared" si="2"/>
        <v>-981</v>
      </c>
    </row>
    <row r="30" spans="1:22" x14ac:dyDescent="0.2">
      <c r="A30" s="332"/>
      <c r="B30" s="332"/>
      <c r="C30" s="49" t="s">
        <v>5</v>
      </c>
      <c r="D30" s="115">
        <v>18374</v>
      </c>
      <c r="E30" s="115">
        <v>19195</v>
      </c>
      <c r="F30" s="115">
        <v>19932</v>
      </c>
      <c r="G30" s="115">
        <v>20373</v>
      </c>
      <c r="H30" s="115">
        <v>20436</v>
      </c>
      <c r="I30" s="115">
        <v>20352</v>
      </c>
      <c r="J30" s="115">
        <v>19917</v>
      </c>
      <c r="K30" s="115">
        <v>19654</v>
      </c>
      <c r="L30" s="115">
        <v>19317</v>
      </c>
      <c r="M30" s="115">
        <v>19081</v>
      </c>
      <c r="N30" s="115">
        <v>19447</v>
      </c>
      <c r="O30" s="115">
        <v>19296</v>
      </c>
      <c r="P30" s="115">
        <v>18983</v>
      </c>
      <c r="Q30" s="115">
        <v>18436</v>
      </c>
      <c r="R30" s="115">
        <v>17675</v>
      </c>
      <c r="S30" s="128">
        <v>16966</v>
      </c>
      <c r="T30" s="198">
        <v>16438</v>
      </c>
      <c r="U30" s="132">
        <f t="shared" si="1"/>
        <v>-3.1121065660733249E-2</v>
      </c>
      <c r="V30" s="115">
        <f t="shared" si="2"/>
        <v>-528</v>
      </c>
    </row>
    <row r="31" spans="1:22" x14ac:dyDescent="0.2">
      <c r="A31" s="332"/>
      <c r="B31" s="332"/>
      <c r="C31" s="49" t="s">
        <v>33</v>
      </c>
      <c r="D31" s="115">
        <v>14758</v>
      </c>
      <c r="E31" s="115">
        <v>15229</v>
      </c>
      <c r="F31" s="115">
        <v>15963</v>
      </c>
      <c r="G31" s="115">
        <v>16671</v>
      </c>
      <c r="H31" s="115">
        <v>17500</v>
      </c>
      <c r="I31" s="115">
        <v>18438</v>
      </c>
      <c r="J31" s="115">
        <v>19406</v>
      </c>
      <c r="K31" s="115">
        <v>19985</v>
      </c>
      <c r="L31" s="115">
        <v>20379</v>
      </c>
      <c r="M31" s="115">
        <v>20522</v>
      </c>
      <c r="N31" s="115">
        <v>20161</v>
      </c>
      <c r="O31" s="115">
        <v>20080</v>
      </c>
      <c r="P31" s="115">
        <v>19961</v>
      </c>
      <c r="Q31" s="115">
        <v>20309</v>
      </c>
      <c r="R31" s="115">
        <v>20592</v>
      </c>
      <c r="S31" s="128">
        <v>20655</v>
      </c>
      <c r="T31" s="198">
        <v>20573</v>
      </c>
      <c r="U31" s="132">
        <f t="shared" si="1"/>
        <v>-3.9699830549503323E-3</v>
      </c>
      <c r="V31" s="115">
        <f t="shared" si="2"/>
        <v>-82</v>
      </c>
    </row>
    <row r="32" spans="1:22" x14ac:dyDescent="0.2">
      <c r="A32" s="332"/>
      <c r="B32" s="332"/>
      <c r="C32" s="49" t="s">
        <v>6</v>
      </c>
      <c r="D32" s="115">
        <v>13838</v>
      </c>
      <c r="E32" s="115">
        <v>13597</v>
      </c>
      <c r="F32" s="115">
        <v>13629</v>
      </c>
      <c r="G32" s="115">
        <v>13795</v>
      </c>
      <c r="H32" s="115">
        <v>13965</v>
      </c>
      <c r="I32" s="115">
        <v>14409</v>
      </c>
      <c r="J32" s="115">
        <v>14892</v>
      </c>
      <c r="K32" s="115">
        <v>15584</v>
      </c>
      <c r="L32" s="115">
        <v>16271</v>
      </c>
      <c r="M32" s="115">
        <v>17163</v>
      </c>
      <c r="N32" s="115">
        <v>17241</v>
      </c>
      <c r="O32" s="115">
        <v>18055</v>
      </c>
      <c r="P32" s="115">
        <v>18783</v>
      </c>
      <c r="Q32" s="115">
        <v>19326</v>
      </c>
      <c r="R32" s="115">
        <v>19643</v>
      </c>
      <c r="S32" s="128">
        <v>19931</v>
      </c>
      <c r="T32" s="198">
        <v>20002</v>
      </c>
      <c r="U32" s="132">
        <f t="shared" si="1"/>
        <v>3.562289900155502E-3</v>
      </c>
      <c r="V32" s="115">
        <f t="shared" si="2"/>
        <v>71</v>
      </c>
    </row>
    <row r="33" spans="1:22" x14ac:dyDescent="0.2">
      <c r="A33" s="332"/>
      <c r="B33" s="332"/>
      <c r="C33" s="49" t="s">
        <v>34</v>
      </c>
      <c r="D33" s="115">
        <v>16656</v>
      </c>
      <c r="E33" s="115">
        <v>15912</v>
      </c>
      <c r="F33" s="115">
        <v>14983</v>
      </c>
      <c r="G33" s="115">
        <v>14199</v>
      </c>
      <c r="H33" s="115">
        <v>13649</v>
      </c>
      <c r="I33" s="115">
        <v>13331</v>
      </c>
      <c r="J33" s="115">
        <v>13091</v>
      </c>
      <c r="K33" s="115">
        <v>13053</v>
      </c>
      <c r="L33" s="115">
        <v>13229</v>
      </c>
      <c r="M33" s="115">
        <v>13432</v>
      </c>
      <c r="N33" s="115">
        <v>13518</v>
      </c>
      <c r="O33" s="115">
        <v>13927</v>
      </c>
      <c r="P33" s="115">
        <v>14503</v>
      </c>
      <c r="Q33" s="115">
        <v>15180</v>
      </c>
      <c r="R33" s="115">
        <v>16008</v>
      </c>
      <c r="S33" s="128">
        <v>16778</v>
      </c>
      <c r="T33" s="198">
        <v>17613</v>
      </c>
      <c r="U33" s="132">
        <f t="shared" si="1"/>
        <v>4.9767552747645771E-2</v>
      </c>
      <c r="V33" s="115">
        <f t="shared" si="2"/>
        <v>835</v>
      </c>
    </row>
    <row r="34" spans="1:22" x14ac:dyDescent="0.2">
      <c r="A34" s="332"/>
      <c r="B34" s="332"/>
      <c r="C34" s="49" t="s">
        <v>7</v>
      </c>
      <c r="D34" s="115">
        <v>19378</v>
      </c>
      <c r="E34" s="115">
        <v>18813</v>
      </c>
      <c r="F34" s="115">
        <v>18323</v>
      </c>
      <c r="G34" s="115">
        <v>17864</v>
      </c>
      <c r="H34" s="115">
        <v>17028</v>
      </c>
      <c r="I34" s="115">
        <v>15931</v>
      </c>
      <c r="J34" s="115">
        <v>15129</v>
      </c>
      <c r="K34" s="115">
        <v>14176</v>
      </c>
      <c r="L34" s="115">
        <v>13516</v>
      </c>
      <c r="M34" s="115">
        <v>13027</v>
      </c>
      <c r="N34" s="115">
        <v>12727</v>
      </c>
      <c r="O34" s="115">
        <v>12516</v>
      </c>
      <c r="P34" s="115">
        <v>12482</v>
      </c>
      <c r="Q34" s="115">
        <v>12611</v>
      </c>
      <c r="R34" s="115">
        <v>12719</v>
      </c>
      <c r="S34" s="128">
        <v>13125</v>
      </c>
      <c r="T34" s="198">
        <v>13584</v>
      </c>
      <c r="U34" s="132">
        <f t="shared" si="1"/>
        <v>3.4971428571428653E-2</v>
      </c>
      <c r="V34" s="115">
        <f t="shared" si="2"/>
        <v>459</v>
      </c>
    </row>
    <row r="35" spans="1:22" x14ac:dyDescent="0.2">
      <c r="A35" s="332"/>
      <c r="B35" s="332"/>
      <c r="C35" s="49" t="s">
        <v>35</v>
      </c>
      <c r="D35" s="115">
        <v>17659</v>
      </c>
      <c r="E35" s="115">
        <v>18427</v>
      </c>
      <c r="F35" s="115">
        <v>18539</v>
      </c>
      <c r="G35" s="115">
        <v>18541</v>
      </c>
      <c r="H35" s="115">
        <v>18445</v>
      </c>
      <c r="I35" s="115">
        <v>18243</v>
      </c>
      <c r="J35" s="115">
        <v>17656</v>
      </c>
      <c r="K35" s="115">
        <v>17125</v>
      </c>
      <c r="L35" s="115">
        <v>16661</v>
      </c>
      <c r="M35" s="115">
        <v>15970</v>
      </c>
      <c r="N35" s="115">
        <v>15484</v>
      </c>
      <c r="O35" s="115">
        <v>14695</v>
      </c>
      <c r="P35" s="115">
        <v>13754</v>
      </c>
      <c r="Q35" s="115">
        <v>13100</v>
      </c>
      <c r="R35" s="115">
        <v>12583</v>
      </c>
      <c r="S35" s="128">
        <v>12208</v>
      </c>
      <c r="T35" s="198">
        <v>12011</v>
      </c>
      <c r="U35" s="132">
        <f t="shared" si="1"/>
        <v>-1.6136959370904314E-2</v>
      </c>
      <c r="V35" s="115">
        <f t="shared" si="2"/>
        <v>-197</v>
      </c>
    </row>
    <row r="36" spans="1:22" x14ac:dyDescent="0.2">
      <c r="A36" s="332"/>
      <c r="B36" s="332"/>
      <c r="C36" s="51" t="s">
        <v>8</v>
      </c>
      <c r="D36" s="115">
        <v>10182</v>
      </c>
      <c r="E36" s="115">
        <v>10912</v>
      </c>
      <c r="F36" s="115">
        <v>12205</v>
      </c>
      <c r="G36" s="115">
        <v>13300</v>
      </c>
      <c r="H36" s="115">
        <v>14797</v>
      </c>
      <c r="I36" s="115">
        <v>16300</v>
      </c>
      <c r="J36" s="115">
        <v>16976</v>
      </c>
      <c r="K36" s="115">
        <v>17057</v>
      </c>
      <c r="L36" s="115">
        <v>17071</v>
      </c>
      <c r="M36" s="115">
        <v>17021</v>
      </c>
      <c r="N36" s="115">
        <v>17462</v>
      </c>
      <c r="O36" s="115">
        <v>17060</v>
      </c>
      <c r="P36" s="115">
        <v>16687</v>
      </c>
      <c r="Q36" s="115">
        <v>16228</v>
      </c>
      <c r="R36" s="115">
        <v>15520</v>
      </c>
      <c r="S36" s="128">
        <v>14597</v>
      </c>
      <c r="T36" s="198">
        <v>13886</v>
      </c>
      <c r="U36" s="132">
        <f t="shared" si="1"/>
        <v>-4.8708638761389311E-2</v>
      </c>
      <c r="V36" s="115">
        <f t="shared" si="2"/>
        <v>-711</v>
      </c>
    </row>
    <row r="37" spans="1:22" x14ac:dyDescent="0.2">
      <c r="A37" s="329"/>
      <c r="B37" s="329"/>
      <c r="C37" s="52" t="s">
        <v>36</v>
      </c>
      <c r="D37" s="115">
        <v>10373</v>
      </c>
      <c r="E37" s="115">
        <v>10016</v>
      </c>
      <c r="F37" s="115">
        <v>9787</v>
      </c>
      <c r="G37" s="115">
        <v>9668</v>
      </c>
      <c r="H37" s="115">
        <v>9343</v>
      </c>
      <c r="I37" s="115">
        <v>9078</v>
      </c>
      <c r="J37" s="115">
        <v>9685</v>
      </c>
      <c r="K37" s="115">
        <v>10924</v>
      </c>
      <c r="L37" s="115">
        <v>11919</v>
      </c>
      <c r="M37" s="115">
        <v>13353</v>
      </c>
      <c r="N37" s="115">
        <v>15086</v>
      </c>
      <c r="O37" s="115">
        <v>15818</v>
      </c>
      <c r="P37" s="115">
        <v>16005</v>
      </c>
      <c r="Q37" s="115">
        <v>16055</v>
      </c>
      <c r="R37" s="115">
        <v>16096</v>
      </c>
      <c r="S37" s="128">
        <v>16027</v>
      </c>
      <c r="T37" s="198">
        <v>15671</v>
      </c>
      <c r="U37" s="132">
        <f t="shared" si="1"/>
        <v>-2.2212516378611102E-2</v>
      </c>
      <c r="V37" s="115">
        <f t="shared" si="2"/>
        <v>-356</v>
      </c>
    </row>
    <row r="38" spans="1:22" x14ac:dyDescent="0.2">
      <c r="A38" s="329"/>
      <c r="B38" s="329"/>
      <c r="C38" s="52" t="s">
        <v>108</v>
      </c>
      <c r="D38" s="115">
        <v>9128</v>
      </c>
      <c r="E38" s="115">
        <v>9270</v>
      </c>
      <c r="F38" s="115">
        <v>9276</v>
      </c>
      <c r="G38" s="115">
        <v>9193</v>
      </c>
      <c r="H38" s="115">
        <v>9120</v>
      </c>
      <c r="I38" s="115">
        <v>9002</v>
      </c>
      <c r="J38" s="115">
        <v>8722</v>
      </c>
      <c r="K38" s="115">
        <v>8445</v>
      </c>
      <c r="L38" s="115">
        <v>8339</v>
      </c>
      <c r="M38" s="115">
        <v>8035</v>
      </c>
      <c r="N38" s="115">
        <v>8107</v>
      </c>
      <c r="O38" s="115">
        <v>8767</v>
      </c>
      <c r="P38" s="115">
        <v>9946</v>
      </c>
      <c r="Q38" s="115">
        <v>10896</v>
      </c>
      <c r="R38" s="115">
        <v>12184</v>
      </c>
      <c r="S38" s="128">
        <v>13486</v>
      </c>
      <c r="T38" s="198">
        <v>14105</v>
      </c>
      <c r="U38" s="132">
        <f t="shared" si="1"/>
        <v>4.5899451282811699E-2</v>
      </c>
      <c r="V38" s="115">
        <f t="shared" si="2"/>
        <v>619</v>
      </c>
    </row>
    <row r="39" spans="1:22" x14ac:dyDescent="0.2">
      <c r="A39" s="329"/>
      <c r="B39" s="329"/>
      <c r="C39" s="52" t="s">
        <v>109</v>
      </c>
      <c r="D39" s="42">
        <f>D24-SUM(D25:D38)</f>
        <v>14070</v>
      </c>
      <c r="E39" s="42">
        <f t="shared" ref="E39:R39" si="4">E24-SUM(E25:E38)</f>
        <v>14654</v>
      </c>
      <c r="F39" s="42">
        <f t="shared" si="4"/>
        <v>15184</v>
      </c>
      <c r="G39" s="42">
        <f t="shared" si="4"/>
        <v>15692</v>
      </c>
      <c r="H39" s="42">
        <f t="shared" si="4"/>
        <v>16224</v>
      </c>
      <c r="I39" s="42">
        <f t="shared" si="4"/>
        <v>16891</v>
      </c>
      <c r="J39" s="42">
        <f t="shared" si="4"/>
        <v>17496</v>
      </c>
      <c r="K39" s="42">
        <f t="shared" si="4"/>
        <v>17898</v>
      </c>
      <c r="L39" s="42">
        <f t="shared" si="4"/>
        <v>18320</v>
      </c>
      <c r="M39" s="42">
        <f t="shared" si="4"/>
        <v>18757</v>
      </c>
      <c r="N39" s="42">
        <f t="shared" si="4"/>
        <v>19369</v>
      </c>
      <c r="O39" s="42">
        <f t="shared" si="4"/>
        <v>19682</v>
      </c>
      <c r="P39" s="42">
        <f t="shared" si="4"/>
        <v>19830</v>
      </c>
      <c r="Q39" s="42">
        <f t="shared" si="4"/>
        <v>20152</v>
      </c>
      <c r="R39" s="42">
        <f t="shared" si="4"/>
        <v>20205</v>
      </c>
      <c r="S39" s="128">
        <v>20341</v>
      </c>
      <c r="T39" s="198">
        <v>21209</v>
      </c>
      <c r="U39" s="132">
        <f t="shared" si="1"/>
        <v>4.2672434983530794E-2</v>
      </c>
      <c r="V39" s="115">
        <f t="shared" si="2"/>
        <v>868</v>
      </c>
    </row>
    <row r="40" spans="1:22" x14ac:dyDescent="0.2">
      <c r="A40" s="329" t="s">
        <v>38</v>
      </c>
      <c r="B40" s="329"/>
      <c r="C40" s="329"/>
      <c r="D40" s="42">
        <v>242340</v>
      </c>
      <c r="E40" s="42">
        <v>242039</v>
      </c>
      <c r="F40" s="42">
        <v>241993</v>
      </c>
      <c r="G40" s="42">
        <v>241894</v>
      </c>
      <c r="H40" s="42">
        <v>241160</v>
      </c>
      <c r="I40" s="42">
        <v>240811</v>
      </c>
      <c r="J40" s="42">
        <v>240284</v>
      </c>
      <c r="K40" s="47">
        <v>239933</v>
      </c>
      <c r="L40" s="47">
        <v>239957</v>
      </c>
      <c r="M40" s="42">
        <v>240667</v>
      </c>
      <c r="N40" s="42">
        <v>242191</v>
      </c>
      <c r="O40" s="42">
        <v>242128</v>
      </c>
      <c r="P40" s="42">
        <v>242283</v>
      </c>
      <c r="Q40" s="88">
        <v>242708</v>
      </c>
      <c r="R40" s="88">
        <v>242821</v>
      </c>
      <c r="S40" s="128">
        <v>243348</v>
      </c>
      <c r="T40" s="198">
        <v>243998</v>
      </c>
      <c r="U40" s="132">
        <f t="shared" si="1"/>
        <v>2.6710718805988964E-3</v>
      </c>
      <c r="V40" s="115">
        <f t="shared" si="2"/>
        <v>650</v>
      </c>
    </row>
    <row r="41" spans="1:22" x14ac:dyDescent="0.2">
      <c r="A41" s="331" t="s">
        <v>4</v>
      </c>
      <c r="B41" s="331"/>
      <c r="C41" s="46" t="s">
        <v>105</v>
      </c>
      <c r="D41" s="115">
        <v>9626</v>
      </c>
      <c r="E41" s="115">
        <v>9445</v>
      </c>
      <c r="F41" s="115">
        <v>9286</v>
      </c>
      <c r="G41" s="115">
        <v>9155</v>
      </c>
      <c r="H41" s="115">
        <v>9207</v>
      </c>
      <c r="I41" s="115">
        <v>9527</v>
      </c>
      <c r="J41" s="115">
        <v>9713</v>
      </c>
      <c r="K41" s="115">
        <v>10081</v>
      </c>
      <c r="L41" s="115">
        <v>10488</v>
      </c>
      <c r="M41" s="115">
        <v>11060</v>
      </c>
      <c r="N41" s="115">
        <v>11349</v>
      </c>
      <c r="O41" s="115">
        <v>11437</v>
      </c>
      <c r="P41" s="115">
        <v>11436</v>
      </c>
      <c r="Q41" s="115">
        <v>11314</v>
      </c>
      <c r="R41" s="115">
        <v>11135</v>
      </c>
      <c r="S41" s="128">
        <v>11353</v>
      </c>
      <c r="T41" s="198">
        <v>11828</v>
      </c>
      <c r="U41" s="132">
        <f t="shared" si="1"/>
        <v>4.1839161455121898E-2</v>
      </c>
      <c r="V41" s="115">
        <f t="shared" si="2"/>
        <v>475</v>
      </c>
    </row>
    <row r="42" spans="1:22" x14ac:dyDescent="0.2">
      <c r="A42" s="331"/>
      <c r="B42" s="331"/>
      <c r="C42" s="46" t="s">
        <v>106</v>
      </c>
      <c r="D42" s="115">
        <v>11232</v>
      </c>
      <c r="E42" s="115">
        <v>10771</v>
      </c>
      <c r="F42" s="115">
        <v>10459</v>
      </c>
      <c r="G42" s="115">
        <v>10144</v>
      </c>
      <c r="H42" s="115">
        <v>9757</v>
      </c>
      <c r="I42" s="115">
        <v>9455</v>
      </c>
      <c r="J42" s="115">
        <v>9206</v>
      </c>
      <c r="K42" s="115">
        <v>8967</v>
      </c>
      <c r="L42" s="115">
        <v>8935</v>
      </c>
      <c r="M42" s="115">
        <v>9053</v>
      </c>
      <c r="N42" s="115">
        <v>9067</v>
      </c>
      <c r="O42" s="115">
        <v>9308</v>
      </c>
      <c r="P42" s="115">
        <v>9821</v>
      </c>
      <c r="Q42" s="115">
        <v>10269</v>
      </c>
      <c r="R42" s="115">
        <v>10921</v>
      </c>
      <c r="S42" s="128">
        <v>11187</v>
      </c>
      <c r="T42" s="198">
        <v>11362</v>
      </c>
      <c r="U42" s="132">
        <f t="shared" si="1"/>
        <v>1.5643157236077565E-2</v>
      </c>
      <c r="V42" s="115">
        <f t="shared" si="2"/>
        <v>175</v>
      </c>
    </row>
    <row r="43" spans="1:22" x14ac:dyDescent="0.2">
      <c r="A43" s="331"/>
      <c r="B43" s="331"/>
      <c r="C43" s="48" t="s">
        <v>107</v>
      </c>
      <c r="D43" s="115">
        <v>13454</v>
      </c>
      <c r="E43" s="115">
        <v>12946</v>
      </c>
      <c r="F43" s="115">
        <v>12415</v>
      </c>
      <c r="G43" s="115">
        <v>11938</v>
      </c>
      <c r="H43" s="115">
        <v>11533</v>
      </c>
      <c r="I43" s="115">
        <v>11107</v>
      </c>
      <c r="J43" s="115">
        <v>10603</v>
      </c>
      <c r="K43" s="115">
        <v>10244</v>
      </c>
      <c r="L43" s="115">
        <v>9908</v>
      </c>
      <c r="M43" s="115">
        <v>9532</v>
      </c>
      <c r="N43" s="115">
        <v>9096</v>
      </c>
      <c r="O43" s="115">
        <v>8870</v>
      </c>
      <c r="P43" s="115">
        <v>8640</v>
      </c>
      <c r="Q43" s="115">
        <v>8606</v>
      </c>
      <c r="R43" s="115">
        <v>8610</v>
      </c>
      <c r="S43" s="128">
        <v>8865</v>
      </c>
      <c r="T43" s="198">
        <v>9150</v>
      </c>
      <c r="U43" s="132">
        <f t="shared" si="1"/>
        <v>3.2148900169204797E-2</v>
      </c>
      <c r="V43" s="115">
        <f t="shared" si="2"/>
        <v>285</v>
      </c>
    </row>
    <row r="44" spans="1:22" x14ac:dyDescent="0.2">
      <c r="A44" s="331"/>
      <c r="B44" s="331"/>
      <c r="C44" s="49" t="s">
        <v>47</v>
      </c>
      <c r="D44" s="115">
        <v>18064</v>
      </c>
      <c r="E44" s="115">
        <v>17318</v>
      </c>
      <c r="F44" s="115">
        <v>16501</v>
      </c>
      <c r="G44" s="115">
        <v>15583</v>
      </c>
      <c r="H44" s="115">
        <v>14601</v>
      </c>
      <c r="I44" s="115">
        <v>13719</v>
      </c>
      <c r="J44" s="115">
        <v>13221</v>
      </c>
      <c r="K44" s="115">
        <v>12816</v>
      </c>
      <c r="L44" s="115">
        <v>12300</v>
      </c>
      <c r="M44" s="115">
        <v>11994</v>
      </c>
      <c r="N44" s="115">
        <v>11644</v>
      </c>
      <c r="O44" s="115">
        <v>10541</v>
      </c>
      <c r="P44" s="115">
        <v>10501</v>
      </c>
      <c r="Q44" s="115">
        <v>10114</v>
      </c>
      <c r="R44" s="115">
        <v>9647</v>
      </c>
      <c r="S44" s="128">
        <v>9321</v>
      </c>
      <c r="T44" s="198">
        <v>9062</v>
      </c>
      <c r="U44" s="132">
        <f t="shared" si="1"/>
        <v>-2.778671816328715E-2</v>
      </c>
      <c r="V44" s="115">
        <f t="shared" si="2"/>
        <v>-259</v>
      </c>
    </row>
    <row r="45" spans="1:22" x14ac:dyDescent="0.2">
      <c r="A45" s="331"/>
      <c r="B45" s="331"/>
      <c r="C45" s="49" t="s">
        <v>32</v>
      </c>
      <c r="D45" s="115">
        <v>22390</v>
      </c>
      <c r="E45" s="115">
        <v>21859</v>
      </c>
      <c r="F45" s="115">
        <v>21696</v>
      </c>
      <c r="G45" s="115">
        <v>21517</v>
      </c>
      <c r="H45" s="115">
        <v>20873</v>
      </c>
      <c r="I45" s="115">
        <v>19974</v>
      </c>
      <c r="J45" s="115">
        <v>19010</v>
      </c>
      <c r="K45" s="115">
        <v>17900</v>
      </c>
      <c r="L45" s="115">
        <v>16937</v>
      </c>
      <c r="M45" s="115">
        <v>16127</v>
      </c>
      <c r="N45" s="115">
        <v>16819</v>
      </c>
      <c r="O45" s="115">
        <v>16294</v>
      </c>
      <c r="P45" s="115">
        <v>15101</v>
      </c>
      <c r="Q45" s="115">
        <v>14279</v>
      </c>
      <c r="R45" s="115">
        <v>13136</v>
      </c>
      <c r="S45" s="128">
        <v>12089</v>
      </c>
      <c r="T45" s="198">
        <v>11018</v>
      </c>
      <c r="U45" s="132">
        <f t="shared" si="1"/>
        <v>-8.8592935726693689E-2</v>
      </c>
      <c r="V45" s="115">
        <f t="shared" si="2"/>
        <v>-1071</v>
      </c>
    </row>
    <row r="46" spans="1:22" x14ac:dyDescent="0.2">
      <c r="A46" s="332"/>
      <c r="B46" s="332"/>
      <c r="C46" s="49" t="s">
        <v>5</v>
      </c>
      <c r="D46" s="115">
        <v>18251</v>
      </c>
      <c r="E46" s="115">
        <v>19115</v>
      </c>
      <c r="F46" s="115">
        <v>20090</v>
      </c>
      <c r="G46" s="115">
        <v>20715</v>
      </c>
      <c r="H46" s="115">
        <v>21047</v>
      </c>
      <c r="I46" s="115">
        <v>21179</v>
      </c>
      <c r="J46" s="115">
        <v>20814</v>
      </c>
      <c r="K46" s="115">
        <v>20528</v>
      </c>
      <c r="L46" s="115">
        <v>20251</v>
      </c>
      <c r="M46" s="115">
        <v>19983</v>
      </c>
      <c r="N46" s="115">
        <v>20222</v>
      </c>
      <c r="O46" s="115">
        <v>20330</v>
      </c>
      <c r="P46" s="115">
        <v>20002</v>
      </c>
      <c r="Q46" s="115">
        <v>19412</v>
      </c>
      <c r="R46" s="115">
        <v>18638</v>
      </c>
      <c r="S46" s="128">
        <v>17832</v>
      </c>
      <c r="T46" s="198">
        <v>17194</v>
      </c>
      <c r="U46" s="132">
        <f t="shared" si="1"/>
        <v>-3.5778375953342323E-2</v>
      </c>
      <c r="V46" s="115">
        <f t="shared" si="2"/>
        <v>-638</v>
      </c>
    </row>
    <row r="47" spans="1:22" x14ac:dyDescent="0.2">
      <c r="A47" s="332"/>
      <c r="B47" s="332"/>
      <c r="C47" s="49" t="s">
        <v>33</v>
      </c>
      <c r="D47" s="115">
        <v>14224</v>
      </c>
      <c r="E47" s="115">
        <v>14923</v>
      </c>
      <c r="F47" s="115">
        <v>15555</v>
      </c>
      <c r="G47" s="115">
        <v>16422</v>
      </c>
      <c r="H47" s="115">
        <v>17114</v>
      </c>
      <c r="I47" s="115">
        <v>18100</v>
      </c>
      <c r="J47" s="115">
        <v>19123</v>
      </c>
      <c r="K47" s="115">
        <v>20173</v>
      </c>
      <c r="L47" s="115">
        <v>20749</v>
      </c>
      <c r="M47" s="115">
        <v>21184</v>
      </c>
      <c r="N47" s="115">
        <v>20562</v>
      </c>
      <c r="O47" s="115">
        <v>20429</v>
      </c>
      <c r="P47" s="115">
        <v>20365</v>
      </c>
      <c r="Q47" s="115">
        <v>20766</v>
      </c>
      <c r="R47" s="115">
        <v>21229</v>
      </c>
      <c r="S47" s="128">
        <v>21544</v>
      </c>
      <c r="T47" s="198">
        <v>21739</v>
      </c>
      <c r="U47" s="132">
        <f t="shared" si="1"/>
        <v>9.0512439658374522E-3</v>
      </c>
      <c r="V47" s="115">
        <f t="shared" si="2"/>
        <v>195</v>
      </c>
    </row>
    <row r="48" spans="1:22" x14ac:dyDescent="0.2">
      <c r="A48" s="332"/>
      <c r="B48" s="332"/>
      <c r="C48" s="49" t="s">
        <v>6</v>
      </c>
      <c r="D48" s="115">
        <v>13830</v>
      </c>
      <c r="E48" s="115">
        <v>13465</v>
      </c>
      <c r="F48" s="115">
        <v>13427</v>
      </c>
      <c r="G48" s="115">
        <v>13337</v>
      </c>
      <c r="H48" s="115">
        <v>13530</v>
      </c>
      <c r="I48" s="115">
        <v>13899</v>
      </c>
      <c r="J48" s="115">
        <v>14566</v>
      </c>
      <c r="K48" s="115">
        <v>15162</v>
      </c>
      <c r="L48" s="115">
        <v>16020</v>
      </c>
      <c r="M48" s="115">
        <v>16779</v>
      </c>
      <c r="N48" s="115">
        <v>17075</v>
      </c>
      <c r="O48" s="115">
        <v>17881</v>
      </c>
      <c r="P48" s="115">
        <v>18827</v>
      </c>
      <c r="Q48" s="115">
        <v>19468</v>
      </c>
      <c r="R48" s="115">
        <v>19937</v>
      </c>
      <c r="S48" s="128">
        <v>20262</v>
      </c>
      <c r="T48" s="198">
        <v>20271</v>
      </c>
      <c r="U48" s="132">
        <f t="shared" si="1"/>
        <v>4.4418122594014342E-4</v>
      </c>
      <c r="V48" s="115">
        <f t="shared" si="2"/>
        <v>9</v>
      </c>
    </row>
    <row r="49" spans="1:22" x14ac:dyDescent="0.2">
      <c r="A49" s="332"/>
      <c r="B49" s="332"/>
      <c r="C49" s="49" t="s">
        <v>34</v>
      </c>
      <c r="D49" s="115">
        <v>18331</v>
      </c>
      <c r="E49" s="115">
        <v>17010</v>
      </c>
      <c r="F49" s="115">
        <v>15650</v>
      </c>
      <c r="G49" s="115">
        <v>14690</v>
      </c>
      <c r="H49" s="115">
        <v>13990</v>
      </c>
      <c r="I49" s="115">
        <v>13460</v>
      </c>
      <c r="J49" s="115">
        <v>13057</v>
      </c>
      <c r="K49" s="115">
        <v>12985</v>
      </c>
      <c r="L49" s="115">
        <v>12938</v>
      </c>
      <c r="M49" s="115">
        <v>13163</v>
      </c>
      <c r="N49" s="115">
        <v>13444</v>
      </c>
      <c r="O49" s="115">
        <v>14005</v>
      </c>
      <c r="P49" s="115">
        <v>14517</v>
      </c>
      <c r="Q49" s="115">
        <v>15208</v>
      </c>
      <c r="R49" s="115">
        <v>15901</v>
      </c>
      <c r="S49" s="128">
        <v>16736</v>
      </c>
      <c r="T49" s="198">
        <v>17621</v>
      </c>
      <c r="U49" s="132">
        <f t="shared" si="1"/>
        <v>5.288001912045881E-2</v>
      </c>
      <c r="V49" s="115">
        <f t="shared" si="2"/>
        <v>885</v>
      </c>
    </row>
    <row r="50" spans="1:22" x14ac:dyDescent="0.2">
      <c r="A50" s="332"/>
      <c r="B50" s="332"/>
      <c r="C50" s="49" t="s">
        <v>7</v>
      </c>
      <c r="D50" s="115">
        <v>21852</v>
      </c>
      <c r="E50" s="115">
        <v>21540</v>
      </c>
      <c r="F50" s="115">
        <v>21033</v>
      </c>
      <c r="G50" s="115">
        <v>20369</v>
      </c>
      <c r="H50" s="115">
        <v>19204</v>
      </c>
      <c r="I50" s="115">
        <v>17852</v>
      </c>
      <c r="J50" s="115">
        <v>16533</v>
      </c>
      <c r="K50" s="115">
        <v>15149</v>
      </c>
      <c r="L50" s="115">
        <v>14225</v>
      </c>
      <c r="M50" s="115">
        <v>13572</v>
      </c>
      <c r="N50" s="115">
        <v>13262</v>
      </c>
      <c r="O50" s="115">
        <v>12880</v>
      </c>
      <c r="P50" s="115">
        <v>12765</v>
      </c>
      <c r="Q50" s="115">
        <v>12690</v>
      </c>
      <c r="R50" s="115">
        <v>12851</v>
      </c>
      <c r="S50" s="128">
        <v>13167</v>
      </c>
      <c r="T50" s="198">
        <v>13768</v>
      </c>
      <c r="U50" s="132">
        <f t="shared" si="1"/>
        <v>4.5644414065466599E-2</v>
      </c>
      <c r="V50" s="115">
        <f t="shared" si="2"/>
        <v>601</v>
      </c>
    </row>
    <row r="51" spans="1:22" x14ac:dyDescent="0.2">
      <c r="A51" s="332"/>
      <c r="B51" s="332"/>
      <c r="C51" s="49" t="s">
        <v>35</v>
      </c>
      <c r="D51" s="115">
        <v>19738</v>
      </c>
      <c r="E51" s="115">
        <v>20592</v>
      </c>
      <c r="F51" s="115">
        <v>20924</v>
      </c>
      <c r="G51" s="115">
        <v>20925</v>
      </c>
      <c r="H51" s="115">
        <v>21229</v>
      </c>
      <c r="I51" s="115">
        <v>21184</v>
      </c>
      <c r="J51" s="115">
        <v>20835</v>
      </c>
      <c r="K51" s="115">
        <v>20304</v>
      </c>
      <c r="L51" s="115">
        <v>19635</v>
      </c>
      <c r="M51" s="115">
        <v>18572</v>
      </c>
      <c r="N51" s="115">
        <v>17620</v>
      </c>
      <c r="O51" s="115">
        <v>16375</v>
      </c>
      <c r="P51" s="115">
        <v>15037</v>
      </c>
      <c r="Q51" s="115">
        <v>14135</v>
      </c>
      <c r="R51" s="115">
        <v>13436</v>
      </c>
      <c r="S51" s="128">
        <v>13011</v>
      </c>
      <c r="T51" s="198">
        <v>12638</v>
      </c>
      <c r="U51" s="132">
        <f t="shared" si="1"/>
        <v>-2.8668050111444132E-2</v>
      </c>
      <c r="V51" s="115">
        <f t="shared" si="2"/>
        <v>-373</v>
      </c>
    </row>
    <row r="52" spans="1:22" x14ac:dyDescent="0.2">
      <c r="A52" s="332"/>
      <c r="B52" s="332"/>
      <c r="C52" s="51" t="s">
        <v>8</v>
      </c>
      <c r="D52" s="115">
        <v>11651</v>
      </c>
      <c r="E52" s="115">
        <v>12531</v>
      </c>
      <c r="F52" s="115">
        <v>13977</v>
      </c>
      <c r="G52" s="115">
        <v>15552</v>
      </c>
      <c r="H52" s="115">
        <v>17074</v>
      </c>
      <c r="I52" s="115">
        <v>18974</v>
      </c>
      <c r="J52" s="115">
        <v>19777</v>
      </c>
      <c r="K52" s="115">
        <v>20082</v>
      </c>
      <c r="L52" s="115">
        <v>20132</v>
      </c>
      <c r="M52" s="115">
        <v>20392</v>
      </c>
      <c r="N52" s="115">
        <v>20591</v>
      </c>
      <c r="O52" s="115">
        <v>20270</v>
      </c>
      <c r="P52" s="115">
        <v>19879</v>
      </c>
      <c r="Q52" s="115">
        <v>19305</v>
      </c>
      <c r="R52" s="115">
        <v>18339</v>
      </c>
      <c r="S52" s="128">
        <v>17047</v>
      </c>
      <c r="T52" s="198">
        <v>15885</v>
      </c>
      <c r="U52" s="132">
        <f t="shared" si="1"/>
        <v>-6.8164486419897918E-2</v>
      </c>
      <c r="V52" s="115">
        <f t="shared" si="2"/>
        <v>-1162</v>
      </c>
    </row>
    <row r="53" spans="1:22" x14ac:dyDescent="0.2">
      <c r="A53" s="329"/>
      <c r="B53" s="329"/>
      <c r="C53" s="52" t="s">
        <v>36</v>
      </c>
      <c r="D53" s="115">
        <v>12477</v>
      </c>
      <c r="E53" s="115">
        <v>12169</v>
      </c>
      <c r="F53" s="115">
        <v>11837</v>
      </c>
      <c r="G53" s="115">
        <v>11648</v>
      </c>
      <c r="H53" s="115">
        <v>11326</v>
      </c>
      <c r="I53" s="115">
        <v>11028</v>
      </c>
      <c r="J53" s="115">
        <v>11899</v>
      </c>
      <c r="K53" s="115">
        <v>13291</v>
      </c>
      <c r="L53" s="115">
        <v>14815</v>
      </c>
      <c r="M53" s="115">
        <v>16316</v>
      </c>
      <c r="N53" s="115">
        <v>18267</v>
      </c>
      <c r="O53" s="115">
        <v>19071</v>
      </c>
      <c r="P53" s="115">
        <v>19331</v>
      </c>
      <c r="Q53" s="115">
        <v>19384</v>
      </c>
      <c r="R53" s="115">
        <v>19603</v>
      </c>
      <c r="S53" s="128">
        <v>19727</v>
      </c>
      <c r="T53" s="198">
        <v>19433</v>
      </c>
      <c r="U53" s="132">
        <f t="shared" si="1"/>
        <v>-1.4903431844679904E-2</v>
      </c>
      <c r="V53" s="115">
        <f t="shared" si="2"/>
        <v>-294</v>
      </c>
    </row>
    <row r="54" spans="1:22" x14ac:dyDescent="0.2">
      <c r="A54" s="329"/>
      <c r="B54" s="329"/>
      <c r="C54" s="52" t="s">
        <v>108</v>
      </c>
      <c r="D54" s="115">
        <v>11571</v>
      </c>
      <c r="E54" s="115">
        <v>11715</v>
      </c>
      <c r="F54" s="115">
        <v>11767</v>
      </c>
      <c r="G54" s="115">
        <v>11818</v>
      </c>
      <c r="H54" s="115">
        <v>11799</v>
      </c>
      <c r="I54" s="115">
        <v>11739</v>
      </c>
      <c r="J54" s="115">
        <v>11429</v>
      </c>
      <c r="K54" s="115">
        <v>11130</v>
      </c>
      <c r="L54" s="115">
        <v>10935</v>
      </c>
      <c r="M54" s="115">
        <v>10659</v>
      </c>
      <c r="N54" s="115">
        <v>10468</v>
      </c>
      <c r="O54" s="115">
        <v>11322</v>
      </c>
      <c r="P54" s="115">
        <v>12698</v>
      </c>
      <c r="Q54" s="115">
        <v>14079</v>
      </c>
      <c r="R54" s="115">
        <v>15473</v>
      </c>
      <c r="S54" s="128">
        <v>17174</v>
      </c>
      <c r="T54" s="198">
        <v>17962</v>
      </c>
      <c r="U54" s="132">
        <f t="shared" si="1"/>
        <v>4.5883311983230479E-2</v>
      </c>
      <c r="V54" s="115">
        <f t="shared" si="2"/>
        <v>788</v>
      </c>
    </row>
    <row r="55" spans="1:22" x14ac:dyDescent="0.2">
      <c r="A55" s="329"/>
      <c r="B55" s="329"/>
      <c r="C55" s="52" t="s">
        <v>109</v>
      </c>
      <c r="D55" s="42">
        <f>D40-SUM(D41:D54)</f>
        <v>25649</v>
      </c>
      <c r="E55" s="42">
        <f t="shared" ref="E55" si="5">E40-SUM(E41:E54)</f>
        <v>26640</v>
      </c>
      <c r="F55" s="42">
        <f t="shared" ref="F55" si="6">F40-SUM(F41:F54)</f>
        <v>27376</v>
      </c>
      <c r="G55" s="42">
        <f t="shared" ref="G55" si="7">G40-SUM(G41:G54)</f>
        <v>28081</v>
      </c>
      <c r="H55" s="42">
        <f t="shared" ref="H55" si="8">H40-SUM(H41:H54)</f>
        <v>28876</v>
      </c>
      <c r="I55" s="42">
        <f t="shared" ref="I55" si="9">I40-SUM(I41:I54)</f>
        <v>29614</v>
      </c>
      <c r="J55" s="42">
        <f t="shared" ref="J55" si="10">J40-SUM(J41:J54)</f>
        <v>30498</v>
      </c>
      <c r="K55" s="42">
        <f t="shared" ref="K55" si="11">K40-SUM(K41:K54)</f>
        <v>31121</v>
      </c>
      <c r="L55" s="42">
        <f t="shared" ref="L55" si="12">L40-SUM(L41:L54)</f>
        <v>31689</v>
      </c>
      <c r="M55" s="42">
        <f t="shared" ref="M55" si="13">M40-SUM(M41:M54)</f>
        <v>32281</v>
      </c>
      <c r="N55" s="42">
        <f t="shared" ref="N55" si="14">N40-SUM(N41:N54)</f>
        <v>32705</v>
      </c>
      <c r="O55" s="42">
        <f t="shared" ref="O55" si="15">O40-SUM(O41:O54)</f>
        <v>33115</v>
      </c>
      <c r="P55" s="42">
        <f t="shared" ref="P55" si="16">P40-SUM(P41:P54)</f>
        <v>33363</v>
      </c>
      <c r="Q55" s="42">
        <f t="shared" ref="Q55" si="17">Q40-SUM(Q41:Q54)</f>
        <v>33679</v>
      </c>
      <c r="R55" s="42">
        <f t="shared" ref="R55" si="18">R40-SUM(R41:R54)</f>
        <v>33965</v>
      </c>
      <c r="S55" s="128">
        <v>34033</v>
      </c>
      <c r="T55" s="198">
        <v>35067</v>
      </c>
      <c r="U55" s="132">
        <f t="shared" si="1"/>
        <v>3.0382276026209798E-2</v>
      </c>
      <c r="V55" s="115">
        <f t="shared" si="2"/>
        <v>1034</v>
      </c>
    </row>
    <row r="56" spans="1:22" x14ac:dyDescent="0.2">
      <c r="A56" s="320" t="s">
        <v>39</v>
      </c>
      <c r="B56" s="320"/>
      <c r="C56" s="320"/>
      <c r="D56" s="54">
        <v>462995</v>
      </c>
      <c r="E56" s="54">
        <v>461885</v>
      </c>
      <c r="F56" s="54">
        <v>461653</v>
      </c>
      <c r="G56" s="54">
        <v>461011</v>
      </c>
      <c r="H56" s="54">
        <v>459072</v>
      </c>
      <c r="I56" s="54">
        <v>458053</v>
      </c>
      <c r="J56" s="55">
        <v>456658</v>
      </c>
      <c r="K56" s="56">
        <v>455717</v>
      </c>
      <c r="L56" s="56">
        <v>455581</v>
      </c>
      <c r="M56" s="57">
        <v>456591</v>
      </c>
      <c r="N56" s="54">
        <v>460509</v>
      </c>
      <c r="O56" s="58">
        <v>460517</v>
      </c>
      <c r="P56" s="58">
        <v>460427</v>
      </c>
      <c r="Q56" s="105">
        <v>461531</v>
      </c>
      <c r="R56" s="105">
        <v>461489</v>
      </c>
      <c r="S56" s="128">
        <v>462249</v>
      </c>
      <c r="T56" s="198">
        <v>463754</v>
      </c>
      <c r="U56" s="132">
        <f t="shared" si="1"/>
        <v>3.2558209969086871E-3</v>
      </c>
      <c r="V56" s="115">
        <f t="shared" si="2"/>
        <v>1505</v>
      </c>
    </row>
    <row r="57" spans="1:22" x14ac:dyDescent="0.2">
      <c r="A57" s="321" t="s">
        <v>4</v>
      </c>
      <c r="B57" s="59"/>
      <c r="C57" s="60" t="s">
        <v>10</v>
      </c>
      <c r="D57" s="42">
        <v>91089</v>
      </c>
      <c r="E57" s="42">
        <v>87410</v>
      </c>
      <c r="F57" s="42">
        <v>83917</v>
      </c>
      <c r="G57" s="42">
        <v>81015</v>
      </c>
      <c r="H57" s="42">
        <v>78725</v>
      </c>
      <c r="I57" s="42">
        <v>77209</v>
      </c>
      <c r="J57" s="61">
        <v>75919</v>
      </c>
      <c r="K57" s="42">
        <v>74904</v>
      </c>
      <c r="L57" s="42">
        <v>74564</v>
      </c>
      <c r="M57" s="62">
        <v>74603</v>
      </c>
      <c r="N57" s="47">
        <v>73772</v>
      </c>
      <c r="O57" s="58">
        <v>73452</v>
      </c>
      <c r="P57" s="58">
        <v>73435</v>
      </c>
      <c r="Q57" s="58">
        <v>73911</v>
      </c>
      <c r="R57" s="58">
        <v>74542</v>
      </c>
      <c r="S57" s="130">
        <v>75649</v>
      </c>
      <c r="T57" s="199">
        <v>77467</v>
      </c>
      <c r="U57" s="132">
        <f t="shared" si="1"/>
        <v>2.4032042723631575E-2</v>
      </c>
      <c r="V57" s="115">
        <f t="shared" si="2"/>
        <v>1818</v>
      </c>
    </row>
    <row r="58" spans="1:22" x14ac:dyDescent="0.2">
      <c r="A58" s="321"/>
      <c r="B58" s="321" t="s">
        <v>4</v>
      </c>
      <c r="C58" s="60" t="s">
        <v>1</v>
      </c>
      <c r="D58" s="42">
        <v>46560</v>
      </c>
      <c r="E58" s="42">
        <v>44667</v>
      </c>
      <c r="F58" s="42">
        <v>42823</v>
      </c>
      <c r="G58" s="42">
        <v>41372</v>
      </c>
      <c r="H58" s="42">
        <v>40252</v>
      </c>
      <c r="I58" s="42">
        <v>39438</v>
      </c>
      <c r="J58" s="61">
        <v>38906</v>
      </c>
      <c r="K58" s="42">
        <v>38429</v>
      </c>
      <c r="L58" s="42">
        <v>38323</v>
      </c>
      <c r="M58" s="62">
        <v>38361</v>
      </c>
      <c r="N58" s="47">
        <v>37860</v>
      </c>
      <c r="O58" s="63">
        <v>37771</v>
      </c>
      <c r="P58" s="63">
        <v>37731</v>
      </c>
      <c r="Q58" s="63">
        <v>38069</v>
      </c>
      <c r="R58" s="63">
        <v>38387</v>
      </c>
      <c r="S58" s="130">
        <v>38954</v>
      </c>
      <c r="T58" s="199">
        <v>39967</v>
      </c>
      <c r="U58" s="132">
        <f t="shared" si="1"/>
        <v>2.6005031575704773E-2</v>
      </c>
      <c r="V58" s="115">
        <f t="shared" si="2"/>
        <v>1013</v>
      </c>
    </row>
    <row r="59" spans="1:22" x14ac:dyDescent="0.2">
      <c r="A59" s="321"/>
      <c r="B59" s="321"/>
      <c r="C59" s="60" t="s">
        <v>2</v>
      </c>
      <c r="D59" s="42">
        <v>44529</v>
      </c>
      <c r="E59" s="42">
        <v>42743</v>
      </c>
      <c r="F59" s="42">
        <v>41094</v>
      </c>
      <c r="G59" s="42">
        <v>39643</v>
      </c>
      <c r="H59" s="42">
        <v>38473</v>
      </c>
      <c r="I59" s="42">
        <v>37771</v>
      </c>
      <c r="J59" s="61">
        <v>37013</v>
      </c>
      <c r="K59" s="42">
        <v>36475</v>
      </c>
      <c r="L59" s="42">
        <v>36241</v>
      </c>
      <c r="M59" s="62">
        <v>36242</v>
      </c>
      <c r="N59" s="47">
        <v>35912</v>
      </c>
      <c r="O59" s="63">
        <v>35681</v>
      </c>
      <c r="P59" s="63">
        <v>35704</v>
      </c>
      <c r="Q59" s="63">
        <v>35842</v>
      </c>
      <c r="R59" s="63">
        <v>36155</v>
      </c>
      <c r="S59" s="130">
        <v>36695</v>
      </c>
      <c r="T59" s="199">
        <v>37500</v>
      </c>
      <c r="U59" s="132">
        <f t="shared" si="1"/>
        <v>2.1937593677612721E-2</v>
      </c>
      <c r="V59" s="115">
        <f t="shared" si="2"/>
        <v>805</v>
      </c>
    </row>
    <row r="60" spans="1:22" x14ac:dyDescent="0.2">
      <c r="A60" s="321"/>
      <c r="B60" s="59"/>
      <c r="C60" s="60" t="s">
        <v>11</v>
      </c>
      <c r="D60" s="42">
        <v>299011</v>
      </c>
      <c r="E60" s="42">
        <v>300027</v>
      </c>
      <c r="F60" s="42">
        <v>302296</v>
      </c>
      <c r="G60" s="42">
        <v>303564</v>
      </c>
      <c r="H60" s="42">
        <v>303002</v>
      </c>
      <c r="I60" s="42">
        <v>302570</v>
      </c>
      <c r="J60" s="61">
        <v>300695</v>
      </c>
      <c r="K60" s="42">
        <v>298928</v>
      </c>
      <c r="L60" s="42">
        <v>296919</v>
      </c>
      <c r="M60" s="62">
        <v>295940</v>
      </c>
      <c r="N60" s="47">
        <v>297821</v>
      </c>
      <c r="O60" s="63">
        <v>295108</v>
      </c>
      <c r="P60" s="63">
        <v>291824</v>
      </c>
      <c r="Q60" s="63">
        <v>289430</v>
      </c>
      <c r="R60" s="63">
        <v>285517</v>
      </c>
      <c r="S60" s="130">
        <v>281839</v>
      </c>
      <c r="T60" s="199">
        <v>278511</v>
      </c>
      <c r="U60" s="132">
        <f t="shared" si="1"/>
        <v>-1.1808159977859667E-2</v>
      </c>
      <c r="V60" s="115">
        <f t="shared" si="2"/>
        <v>-3328</v>
      </c>
    </row>
    <row r="61" spans="1:22" x14ac:dyDescent="0.2">
      <c r="A61" s="321"/>
      <c r="B61" s="321" t="s">
        <v>4</v>
      </c>
      <c r="C61" s="60" t="s">
        <v>1</v>
      </c>
      <c r="D61" s="42">
        <v>150897</v>
      </c>
      <c r="E61" s="42">
        <v>151255</v>
      </c>
      <c r="F61" s="42">
        <v>152377</v>
      </c>
      <c r="G61" s="42">
        <v>152860</v>
      </c>
      <c r="H61" s="42">
        <v>152316</v>
      </c>
      <c r="I61" s="42">
        <v>151911</v>
      </c>
      <c r="J61" s="61">
        <v>151250</v>
      </c>
      <c r="K61" s="42">
        <v>151012</v>
      </c>
      <c r="L61" s="42">
        <v>150642</v>
      </c>
      <c r="M61" s="62">
        <v>150771</v>
      </c>
      <c r="N61" s="42">
        <v>152982</v>
      </c>
      <c r="O61" s="58">
        <v>152169</v>
      </c>
      <c r="P61" s="58">
        <v>150637</v>
      </c>
      <c r="Q61" s="58">
        <v>149706</v>
      </c>
      <c r="R61" s="58">
        <v>147892</v>
      </c>
      <c r="S61" s="130">
        <v>146120</v>
      </c>
      <c r="T61" s="199">
        <v>144475</v>
      </c>
      <c r="U61" s="132">
        <f t="shared" si="1"/>
        <v>-1.1257870243635337E-2</v>
      </c>
      <c r="V61" s="115">
        <f t="shared" si="2"/>
        <v>-1645</v>
      </c>
    </row>
    <row r="62" spans="1:22" x14ac:dyDescent="0.2">
      <c r="A62" s="321"/>
      <c r="B62" s="321"/>
      <c r="C62" s="60" t="s">
        <v>2</v>
      </c>
      <c r="D62" s="42">
        <v>148114</v>
      </c>
      <c r="E62" s="42">
        <v>148772</v>
      </c>
      <c r="F62" s="42">
        <v>149919</v>
      </c>
      <c r="G62" s="42">
        <v>150704</v>
      </c>
      <c r="H62" s="42">
        <v>150686</v>
      </c>
      <c r="I62" s="42">
        <v>150659</v>
      </c>
      <c r="J62" s="61">
        <v>149445</v>
      </c>
      <c r="K62" s="42">
        <v>147916</v>
      </c>
      <c r="L62" s="42">
        <v>146277</v>
      </c>
      <c r="M62" s="62">
        <v>145169</v>
      </c>
      <c r="N62" s="42">
        <v>144839</v>
      </c>
      <c r="O62" s="58">
        <v>142939</v>
      </c>
      <c r="P62" s="58">
        <v>141187</v>
      </c>
      <c r="Q62" s="58">
        <v>139724</v>
      </c>
      <c r="R62" s="58">
        <v>137625</v>
      </c>
      <c r="S62" s="130">
        <v>135719</v>
      </c>
      <c r="T62" s="199">
        <v>134036</v>
      </c>
      <c r="U62" s="132">
        <f t="shared" si="1"/>
        <v>-1.2400621873134954E-2</v>
      </c>
      <c r="V62" s="115">
        <f t="shared" si="2"/>
        <v>-1683</v>
      </c>
    </row>
    <row r="63" spans="1:22" x14ac:dyDescent="0.2">
      <c r="A63" s="321"/>
      <c r="B63" s="59"/>
      <c r="C63" s="60" t="s">
        <v>12</v>
      </c>
      <c r="D63" s="42">
        <v>72895</v>
      </c>
      <c r="E63" s="42">
        <v>74448</v>
      </c>
      <c r="F63" s="42">
        <v>75440</v>
      </c>
      <c r="G63" s="42">
        <v>76432</v>
      </c>
      <c r="H63" s="42">
        <v>77345</v>
      </c>
      <c r="I63" s="42">
        <v>78274</v>
      </c>
      <c r="J63" s="61">
        <v>80044</v>
      </c>
      <c r="K63" s="42">
        <v>81885</v>
      </c>
      <c r="L63" s="42">
        <v>84098</v>
      </c>
      <c r="M63" s="62">
        <v>86048</v>
      </c>
      <c r="N63" s="42">
        <v>88916</v>
      </c>
      <c r="O63" s="58">
        <v>91957</v>
      </c>
      <c r="P63" s="58">
        <v>95168</v>
      </c>
      <c r="Q63" s="58">
        <v>98190</v>
      </c>
      <c r="R63" s="58">
        <v>101430</v>
      </c>
      <c r="S63" s="130">
        <v>104761</v>
      </c>
      <c r="T63" s="199">
        <v>107776</v>
      </c>
      <c r="U63" s="132">
        <f t="shared" si="1"/>
        <v>2.8779794007311787E-2</v>
      </c>
      <c r="V63" s="115">
        <f t="shared" si="2"/>
        <v>3015</v>
      </c>
    </row>
    <row r="64" spans="1:22" x14ac:dyDescent="0.2">
      <c r="A64" s="321"/>
      <c r="B64" s="321" t="s">
        <v>4</v>
      </c>
      <c r="C64" s="60" t="s">
        <v>1</v>
      </c>
      <c r="D64" s="42">
        <v>23198</v>
      </c>
      <c r="E64" s="42">
        <v>23924</v>
      </c>
      <c r="F64" s="42">
        <v>24460</v>
      </c>
      <c r="G64" s="42">
        <v>24885</v>
      </c>
      <c r="H64" s="42">
        <v>25344</v>
      </c>
      <c r="I64" s="42">
        <v>25893</v>
      </c>
      <c r="J64" s="61">
        <v>26218</v>
      </c>
      <c r="K64" s="42">
        <v>26343</v>
      </c>
      <c r="L64" s="42">
        <v>26659</v>
      </c>
      <c r="M64" s="62">
        <v>26792</v>
      </c>
      <c r="N64" s="42">
        <v>27476</v>
      </c>
      <c r="O64" s="58">
        <v>28449</v>
      </c>
      <c r="P64" s="58">
        <v>29776</v>
      </c>
      <c r="Q64" s="58">
        <v>31048</v>
      </c>
      <c r="R64" s="58">
        <v>32389</v>
      </c>
      <c r="S64" s="130">
        <v>33827</v>
      </c>
      <c r="T64" s="199">
        <v>35314</v>
      </c>
      <c r="U64" s="132">
        <f t="shared" si="1"/>
        <v>4.3958967688532802E-2</v>
      </c>
      <c r="V64" s="115">
        <f t="shared" si="2"/>
        <v>1487</v>
      </c>
    </row>
    <row r="65" spans="1:22" x14ac:dyDescent="0.2">
      <c r="A65" s="321"/>
      <c r="B65" s="321"/>
      <c r="C65" s="60" t="s">
        <v>2</v>
      </c>
      <c r="D65" s="42">
        <v>49697</v>
      </c>
      <c r="E65" s="42">
        <v>50524</v>
      </c>
      <c r="F65" s="42">
        <v>50980</v>
      </c>
      <c r="G65" s="42">
        <v>51547</v>
      </c>
      <c r="H65" s="42">
        <v>52001</v>
      </c>
      <c r="I65" s="42">
        <v>52381</v>
      </c>
      <c r="J65" s="61">
        <v>53826</v>
      </c>
      <c r="K65" s="42">
        <v>55542</v>
      </c>
      <c r="L65" s="42">
        <v>57439</v>
      </c>
      <c r="M65" s="62">
        <v>59256</v>
      </c>
      <c r="N65" s="42">
        <v>61440</v>
      </c>
      <c r="O65" s="58">
        <v>63508</v>
      </c>
      <c r="P65" s="58">
        <v>65392</v>
      </c>
      <c r="Q65" s="58">
        <v>67142</v>
      </c>
      <c r="R65" s="58">
        <v>69041</v>
      </c>
      <c r="S65" s="130">
        <v>70934</v>
      </c>
      <c r="T65" s="199">
        <v>72462</v>
      </c>
      <c r="U65" s="132">
        <f t="shared" si="1"/>
        <v>2.1541150929032638E-2</v>
      </c>
      <c r="V65" s="115">
        <f t="shared" si="2"/>
        <v>1528</v>
      </c>
    </row>
    <row r="66" spans="1:22" ht="26.25" customHeight="1" x14ac:dyDescent="0.2">
      <c r="A66" s="318" t="s">
        <v>40</v>
      </c>
      <c r="B66" s="319"/>
      <c r="C66" s="319"/>
      <c r="D66" s="64">
        <f t="shared" ref="D66" si="19">SUM(D57,D63)/D60*100</f>
        <v>54.842129553762234</v>
      </c>
      <c r="E66" s="64">
        <f t="shared" ref="E66:R66" si="20">SUM(E57,E63)/E60*100</f>
        <v>53.947811363643936</v>
      </c>
      <c r="F66" s="64">
        <f t="shared" si="20"/>
        <v>52.715550321539148</v>
      </c>
      <c r="G66" s="64">
        <f t="shared" si="20"/>
        <v>51.866163313172841</v>
      </c>
      <c r="H66" s="64">
        <f t="shared" si="20"/>
        <v>51.507910838872348</v>
      </c>
      <c r="I66" s="64">
        <f t="shared" si="20"/>
        <v>51.387447532802319</v>
      </c>
      <c r="J66" s="64">
        <f t="shared" si="20"/>
        <v>51.867506942250451</v>
      </c>
      <c r="K66" s="64">
        <f t="shared" si="20"/>
        <v>52.450422844296952</v>
      </c>
      <c r="L66" s="64">
        <f t="shared" si="20"/>
        <v>53.436122309451392</v>
      </c>
      <c r="M66" s="64">
        <f t="shared" si="20"/>
        <v>54.284990200716365</v>
      </c>
      <c r="N66" s="64">
        <f t="shared" si="20"/>
        <v>54.626100912964503</v>
      </c>
      <c r="O66" s="64">
        <f t="shared" si="20"/>
        <v>56.050327337788197</v>
      </c>
      <c r="P66" s="64">
        <f t="shared" si="20"/>
        <v>57.775577060145842</v>
      </c>
      <c r="Q66" s="64">
        <f t="shared" si="20"/>
        <v>59.462046090591855</v>
      </c>
      <c r="R66" s="64">
        <f t="shared" si="20"/>
        <v>61.632757418997819</v>
      </c>
      <c r="S66" s="123">
        <f t="shared" ref="S66:T68" si="21">SUM(S57,S63)/S60*100</f>
        <v>64.011723004978023</v>
      </c>
      <c r="T66" s="123">
        <f t="shared" si="21"/>
        <v>66.511915148773298</v>
      </c>
      <c r="U66" s="133" t="s">
        <v>112</v>
      </c>
      <c r="V66" s="133" t="s">
        <v>112</v>
      </c>
    </row>
    <row r="67" spans="1:22" x14ac:dyDescent="0.2">
      <c r="A67" s="321" t="s">
        <v>4</v>
      </c>
      <c r="B67" s="321"/>
      <c r="C67" s="59" t="s">
        <v>1</v>
      </c>
      <c r="D67" s="64">
        <f t="shared" ref="D67:R67" si="22">SUM(D58,D64)/D61*100</f>
        <v>46.228884603404971</v>
      </c>
      <c r="E67" s="64">
        <f t="shared" si="22"/>
        <v>45.347922382731149</v>
      </c>
      <c r="F67" s="64">
        <f t="shared" si="22"/>
        <v>44.155614036239065</v>
      </c>
      <c r="G67" s="64">
        <f t="shared" si="22"/>
        <v>43.344890749705613</v>
      </c>
      <c r="H67" s="64">
        <f t="shared" si="22"/>
        <v>43.065731768166181</v>
      </c>
      <c r="I67" s="64">
        <f t="shared" si="22"/>
        <v>43.006102257242731</v>
      </c>
      <c r="J67" s="64">
        <f t="shared" si="22"/>
        <v>43.057190082644631</v>
      </c>
      <c r="K67" s="64">
        <f t="shared" si="22"/>
        <v>42.891955606176992</v>
      </c>
      <c r="L67" s="64">
        <f t="shared" si="22"/>
        <v>43.136708222142559</v>
      </c>
      <c r="M67" s="64">
        <f t="shared" si="22"/>
        <v>43.213217395918313</v>
      </c>
      <c r="N67" s="64">
        <f t="shared" si="22"/>
        <v>42.708292478853721</v>
      </c>
      <c r="O67" s="64">
        <f t="shared" si="22"/>
        <v>43.517404990503977</v>
      </c>
      <c r="P67" s="64">
        <f t="shared" si="22"/>
        <v>44.814355038934657</v>
      </c>
      <c r="Q67" s="64">
        <f t="shared" si="22"/>
        <v>46.16849024087211</v>
      </c>
      <c r="R67" s="64">
        <f t="shared" si="22"/>
        <v>47.85654396451465</v>
      </c>
      <c r="S67" s="123">
        <f t="shared" si="21"/>
        <v>49.80906104571585</v>
      </c>
      <c r="T67" s="123">
        <f t="shared" si="21"/>
        <v>52.106592836130815</v>
      </c>
      <c r="U67" s="133" t="s">
        <v>112</v>
      </c>
      <c r="V67" s="133" t="s">
        <v>112</v>
      </c>
    </row>
    <row r="68" spans="1:22" x14ac:dyDescent="0.2">
      <c r="A68" s="321"/>
      <c r="B68" s="321"/>
      <c r="C68" s="59" t="s">
        <v>2</v>
      </c>
      <c r="D68" s="125">
        <f t="shared" ref="D68:R68" si="23">SUM(D59,D65)/D62*100</f>
        <v>63.617213767773471</v>
      </c>
      <c r="E68" s="125">
        <f t="shared" si="23"/>
        <v>62.691232221116877</v>
      </c>
      <c r="F68" s="125">
        <f t="shared" si="23"/>
        <v>61.415831215523056</v>
      </c>
      <c r="G68" s="125">
        <f t="shared" si="23"/>
        <v>60.509342817708891</v>
      </c>
      <c r="H68" s="125">
        <f t="shared" si="23"/>
        <v>60.041410615451994</v>
      </c>
      <c r="I68" s="125">
        <f t="shared" si="23"/>
        <v>59.838443106618257</v>
      </c>
      <c r="J68" s="125">
        <f t="shared" si="23"/>
        <v>60.784235002843857</v>
      </c>
      <c r="K68" s="125">
        <f t="shared" si="23"/>
        <v>62.208956434733231</v>
      </c>
      <c r="L68" s="125">
        <f t="shared" si="23"/>
        <v>64.042877554229307</v>
      </c>
      <c r="M68" s="125">
        <f t="shared" si="23"/>
        <v>65.784017248861673</v>
      </c>
      <c r="N68" s="125">
        <f t="shared" si="23"/>
        <v>67.213940996554797</v>
      </c>
      <c r="O68" s="125">
        <f t="shared" si="23"/>
        <v>69.392538075682637</v>
      </c>
      <c r="P68" s="125">
        <f t="shared" si="23"/>
        <v>71.604326177339274</v>
      </c>
      <c r="Q68" s="125">
        <f t="shared" si="23"/>
        <v>73.705304743637456</v>
      </c>
      <c r="R68" s="125">
        <f t="shared" si="23"/>
        <v>76.436693914623064</v>
      </c>
      <c r="S68" s="126">
        <f t="shared" si="21"/>
        <v>79.302824217685071</v>
      </c>
      <c r="T68" s="126">
        <f t="shared" si="21"/>
        <v>82.039153660210687</v>
      </c>
      <c r="U68" s="133" t="s">
        <v>112</v>
      </c>
      <c r="V68" s="133" t="s">
        <v>112</v>
      </c>
    </row>
    <row r="69" spans="1:22" ht="24.75" customHeight="1" x14ac:dyDescent="0.2">
      <c r="A69" s="353" t="s">
        <v>41</v>
      </c>
      <c r="B69" s="353"/>
      <c r="C69" s="354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6"/>
      <c r="U69" s="355"/>
      <c r="V69" s="355"/>
    </row>
    <row r="70" spans="1:22" x14ac:dyDescent="0.2">
      <c r="A70" s="361" t="s">
        <v>13</v>
      </c>
      <c r="B70" s="321"/>
      <c r="C70" s="53" t="s">
        <v>122</v>
      </c>
      <c r="D70" s="54">
        <v>2607</v>
      </c>
      <c r="E70" s="54">
        <v>2308</v>
      </c>
      <c r="F70" s="54">
        <v>2304</v>
      </c>
      <c r="G70" s="54">
        <v>2310</v>
      </c>
      <c r="H70" s="54">
        <v>2258</v>
      </c>
      <c r="I70" s="54">
        <v>2351</v>
      </c>
      <c r="J70" s="55">
        <v>2610</v>
      </c>
      <c r="K70" s="54">
        <v>2900</v>
      </c>
      <c r="L70" s="54">
        <v>2932</v>
      </c>
      <c r="M70" s="57">
        <v>2904</v>
      </c>
      <c r="N70" s="54">
        <v>2501</v>
      </c>
      <c r="O70" s="55">
        <v>2253</v>
      </c>
      <c r="P70" s="92">
        <v>2113</v>
      </c>
      <c r="Q70" s="92">
        <v>1992</v>
      </c>
      <c r="R70" s="135">
        <v>2068</v>
      </c>
      <c r="S70" s="141">
        <v>2251</v>
      </c>
      <c r="T70" s="141">
        <v>2461</v>
      </c>
      <c r="U70" s="201">
        <f>T70/S70-1</f>
        <v>9.3291870279875511E-2</v>
      </c>
      <c r="V70" s="145">
        <f>T70-S70</f>
        <v>210</v>
      </c>
    </row>
    <row r="71" spans="1:22" x14ac:dyDescent="0.2">
      <c r="A71" s="363"/>
      <c r="B71" s="364"/>
      <c r="C71" s="238" t="s">
        <v>123</v>
      </c>
      <c r="D71" s="239"/>
      <c r="E71" s="239"/>
      <c r="F71" s="239"/>
      <c r="G71" s="239"/>
      <c r="H71" s="239"/>
      <c r="I71" s="239"/>
      <c r="J71" s="245"/>
      <c r="K71" s="239"/>
      <c r="L71" s="239"/>
      <c r="M71" s="246"/>
      <c r="N71" s="239"/>
      <c r="O71" s="245"/>
      <c r="P71" s="242"/>
      <c r="Q71" s="242"/>
      <c r="R71" s="243">
        <v>1437</v>
      </c>
      <c r="S71" s="244">
        <v>1539</v>
      </c>
      <c r="T71" s="244">
        <v>1886</v>
      </c>
      <c r="U71" s="201">
        <f t="shared" ref="U71:U107" si="24">T71/S71-1</f>
        <v>0.22547108512020797</v>
      </c>
      <c r="V71" s="145">
        <f t="shared" ref="V71:V107" si="25">T71-S71</f>
        <v>347</v>
      </c>
    </row>
    <row r="72" spans="1:22" x14ac:dyDescent="0.2">
      <c r="A72" s="363"/>
      <c r="B72" s="364"/>
      <c r="C72" s="238" t="s">
        <v>124</v>
      </c>
      <c r="D72" s="239"/>
      <c r="E72" s="239"/>
      <c r="F72" s="239"/>
      <c r="G72" s="239"/>
      <c r="H72" s="239"/>
      <c r="I72" s="239"/>
      <c r="J72" s="245"/>
      <c r="K72" s="239"/>
      <c r="L72" s="239"/>
      <c r="M72" s="246"/>
      <c r="N72" s="239"/>
      <c r="O72" s="245"/>
      <c r="P72" s="242"/>
      <c r="Q72" s="242"/>
      <c r="R72" s="243">
        <v>874</v>
      </c>
      <c r="S72" s="244">
        <v>832</v>
      </c>
      <c r="T72" s="244">
        <v>908</v>
      </c>
      <c r="U72" s="201">
        <f t="shared" si="24"/>
        <v>9.1346153846153744E-2</v>
      </c>
      <c r="V72" s="145">
        <f t="shared" si="25"/>
        <v>76</v>
      </c>
    </row>
    <row r="73" spans="1:22" x14ac:dyDescent="0.2">
      <c r="A73" s="363"/>
      <c r="B73" s="364"/>
      <c r="C73" s="238" t="s">
        <v>125</v>
      </c>
      <c r="D73" s="239"/>
      <c r="E73" s="239"/>
      <c r="F73" s="239"/>
      <c r="G73" s="239"/>
      <c r="H73" s="239"/>
      <c r="I73" s="239"/>
      <c r="J73" s="240"/>
      <c r="K73" s="239"/>
      <c r="L73" s="239"/>
      <c r="M73" s="241"/>
      <c r="N73" s="239"/>
      <c r="O73" s="240"/>
      <c r="P73" s="242"/>
      <c r="Q73" s="242"/>
      <c r="R73" s="243">
        <v>563</v>
      </c>
      <c r="S73" s="244">
        <v>707</v>
      </c>
      <c r="T73" s="244">
        <v>978</v>
      </c>
      <c r="U73" s="201">
        <f t="shared" si="24"/>
        <v>0.38330975954738333</v>
      </c>
      <c r="V73" s="145">
        <f t="shared" si="25"/>
        <v>271</v>
      </c>
    </row>
    <row r="74" spans="1:22" x14ac:dyDescent="0.2">
      <c r="A74" s="361"/>
      <c r="B74" s="321"/>
      <c r="C74" s="53" t="s">
        <v>77</v>
      </c>
      <c r="D74" s="54"/>
      <c r="E74" s="54"/>
      <c r="F74" s="54"/>
      <c r="G74" s="54"/>
      <c r="H74" s="54"/>
      <c r="I74" s="54">
        <v>106</v>
      </c>
      <c r="J74" s="55">
        <v>88</v>
      </c>
      <c r="K74" s="54">
        <v>71</v>
      </c>
      <c r="L74" s="54">
        <v>45</v>
      </c>
      <c r="M74" s="57">
        <v>49</v>
      </c>
      <c r="N74" s="54">
        <v>35</v>
      </c>
      <c r="O74" s="55">
        <v>28</v>
      </c>
      <c r="P74" s="92">
        <v>23</v>
      </c>
      <c r="Q74" s="92">
        <v>32</v>
      </c>
      <c r="R74" s="135">
        <v>15</v>
      </c>
      <c r="S74" s="141">
        <v>28</v>
      </c>
      <c r="T74" s="141">
        <v>14</v>
      </c>
      <c r="U74" s="201">
        <f t="shared" si="24"/>
        <v>-0.5</v>
      </c>
      <c r="V74" s="145">
        <f t="shared" si="25"/>
        <v>-14</v>
      </c>
    </row>
    <row r="75" spans="1:22" x14ac:dyDescent="0.2">
      <c r="A75" s="321"/>
      <c r="B75" s="321"/>
      <c r="C75" s="68" t="s">
        <v>15</v>
      </c>
      <c r="D75" s="42">
        <v>896</v>
      </c>
      <c r="E75" s="42">
        <v>742</v>
      </c>
      <c r="F75" s="42">
        <v>933</v>
      </c>
      <c r="G75" s="42">
        <v>932</v>
      </c>
      <c r="H75" s="42">
        <v>888</v>
      </c>
      <c r="I75" s="42">
        <v>1150</v>
      </c>
      <c r="J75" s="61">
        <v>1182</v>
      </c>
      <c r="K75" s="42">
        <v>1237</v>
      </c>
      <c r="L75" s="42">
        <v>1110</v>
      </c>
      <c r="M75" s="62">
        <v>1097</v>
      </c>
      <c r="N75" s="42">
        <v>1007</v>
      </c>
      <c r="O75" s="61">
        <v>1028</v>
      </c>
      <c r="P75" s="87">
        <v>704</v>
      </c>
      <c r="Q75" s="87">
        <v>924</v>
      </c>
      <c r="R75" s="136">
        <v>725</v>
      </c>
      <c r="S75" s="141">
        <v>1178</v>
      </c>
      <c r="T75" s="141">
        <v>933</v>
      </c>
      <c r="U75" s="201">
        <f t="shared" si="24"/>
        <v>-0.20797962648556878</v>
      </c>
      <c r="V75" s="145">
        <f t="shared" si="25"/>
        <v>-245</v>
      </c>
    </row>
    <row r="76" spans="1:22" x14ac:dyDescent="0.2">
      <c r="A76" s="321"/>
      <c r="B76" s="321"/>
      <c r="C76" s="68" t="s">
        <v>16</v>
      </c>
      <c r="D76" s="42">
        <v>3797</v>
      </c>
      <c r="E76" s="42">
        <v>3960</v>
      </c>
      <c r="F76" s="42">
        <v>3722</v>
      </c>
      <c r="G76" s="42">
        <v>3939</v>
      </c>
      <c r="H76" s="42">
        <v>4020</v>
      </c>
      <c r="I76" s="42">
        <v>4193</v>
      </c>
      <c r="J76" s="61">
        <v>4301</v>
      </c>
      <c r="K76" s="42">
        <v>4541</v>
      </c>
      <c r="L76" s="42">
        <v>4839</v>
      </c>
      <c r="M76" s="62">
        <v>4998</v>
      </c>
      <c r="N76" s="42">
        <v>4842</v>
      </c>
      <c r="O76" s="61">
        <v>4422</v>
      </c>
      <c r="P76" s="87">
        <v>4512</v>
      </c>
      <c r="Q76" s="87">
        <v>4432</v>
      </c>
      <c r="R76" s="136">
        <v>4656</v>
      </c>
      <c r="S76" s="141">
        <v>4930</v>
      </c>
      <c r="T76" s="141">
        <v>5492</v>
      </c>
      <c r="U76" s="201">
        <f t="shared" si="24"/>
        <v>0.11399594320486806</v>
      </c>
      <c r="V76" s="145">
        <f t="shared" si="25"/>
        <v>562</v>
      </c>
    </row>
    <row r="77" spans="1:22" x14ac:dyDescent="0.2">
      <c r="A77" s="321"/>
      <c r="B77" s="321"/>
      <c r="C77" s="68" t="s">
        <v>17</v>
      </c>
      <c r="D77" s="42">
        <v>4365</v>
      </c>
      <c r="E77" s="42">
        <v>4115</v>
      </c>
      <c r="F77" s="42">
        <v>4284</v>
      </c>
      <c r="G77" s="42">
        <v>4288</v>
      </c>
      <c r="H77" s="42">
        <v>4415</v>
      </c>
      <c r="I77" s="42">
        <v>4198</v>
      </c>
      <c r="J77" s="61">
        <v>4395</v>
      </c>
      <c r="K77" s="42">
        <v>4591</v>
      </c>
      <c r="L77" s="42">
        <v>4502</v>
      </c>
      <c r="M77" s="62">
        <v>4441</v>
      </c>
      <c r="N77" s="42">
        <v>4354</v>
      </c>
      <c r="O77" s="61">
        <v>4331</v>
      </c>
      <c r="P77" s="87">
        <v>4614</v>
      </c>
      <c r="Q77" s="87">
        <v>4662</v>
      </c>
      <c r="R77" s="136">
        <v>4621</v>
      </c>
      <c r="S77" s="141">
        <v>4881</v>
      </c>
      <c r="T77" s="141">
        <v>4825</v>
      </c>
      <c r="U77" s="201">
        <f t="shared" si="24"/>
        <v>-1.1473058799426394E-2</v>
      </c>
      <c r="V77" s="145">
        <f t="shared" si="25"/>
        <v>-56</v>
      </c>
    </row>
    <row r="78" spans="1:22" x14ac:dyDescent="0.2">
      <c r="A78" s="321"/>
      <c r="B78" s="321"/>
      <c r="C78" s="68" t="s">
        <v>42</v>
      </c>
      <c r="D78" s="42">
        <v>66</v>
      </c>
      <c r="E78" s="42">
        <v>67</v>
      </c>
      <c r="F78" s="42">
        <v>75</v>
      </c>
      <c r="G78" s="42">
        <v>74</v>
      </c>
      <c r="H78" s="42">
        <v>72</v>
      </c>
      <c r="I78" s="42">
        <v>37</v>
      </c>
      <c r="J78" s="61">
        <v>24</v>
      </c>
      <c r="K78" s="42">
        <v>25</v>
      </c>
      <c r="L78" s="42">
        <v>31</v>
      </c>
      <c r="M78" s="62">
        <v>17</v>
      </c>
      <c r="N78" s="59">
        <v>24</v>
      </c>
      <c r="O78" s="89">
        <v>13</v>
      </c>
      <c r="P78" s="90">
        <v>21</v>
      </c>
      <c r="Q78" s="90">
        <v>14</v>
      </c>
      <c r="R78" s="137">
        <v>16</v>
      </c>
      <c r="S78" s="141">
        <v>21</v>
      </c>
      <c r="T78" s="141">
        <v>19</v>
      </c>
      <c r="U78" s="201">
        <f t="shared" si="24"/>
        <v>-9.5238095238095233E-2</v>
      </c>
      <c r="V78" s="145">
        <f t="shared" si="25"/>
        <v>-2</v>
      </c>
    </row>
    <row r="79" spans="1:22" x14ac:dyDescent="0.2">
      <c r="A79" s="321"/>
      <c r="B79" s="321"/>
      <c r="C79" s="68" t="s">
        <v>18</v>
      </c>
      <c r="D79" s="42">
        <v>-568</v>
      </c>
      <c r="E79" s="42">
        <v>-155</v>
      </c>
      <c r="F79" s="42">
        <v>-562</v>
      </c>
      <c r="G79" s="42">
        <v>-349</v>
      </c>
      <c r="H79" s="42">
        <v>-395</v>
      </c>
      <c r="I79" s="42">
        <v>-5</v>
      </c>
      <c r="J79" s="61">
        <v>-94</v>
      </c>
      <c r="K79" s="42">
        <v>-50</v>
      </c>
      <c r="L79" s="42">
        <v>337</v>
      </c>
      <c r="M79" s="62">
        <v>557</v>
      </c>
      <c r="N79" s="59">
        <v>488</v>
      </c>
      <c r="O79" s="89">
        <v>91</v>
      </c>
      <c r="P79" s="90">
        <v>-102</v>
      </c>
      <c r="Q79" s="90">
        <v>-230</v>
      </c>
      <c r="R79" s="137">
        <v>35</v>
      </c>
      <c r="S79" s="141">
        <v>49</v>
      </c>
      <c r="T79" s="141">
        <v>667</v>
      </c>
      <c r="U79" s="201">
        <f t="shared" si="24"/>
        <v>12.612244897959183</v>
      </c>
      <c r="V79" s="145">
        <f t="shared" si="25"/>
        <v>618</v>
      </c>
    </row>
    <row r="80" spans="1:22" x14ac:dyDescent="0.2">
      <c r="A80" s="361" t="s">
        <v>19</v>
      </c>
      <c r="B80" s="321"/>
      <c r="C80" s="53" t="s">
        <v>14</v>
      </c>
      <c r="D80" s="69">
        <f t="shared" ref="D80:J80" si="26">D70/D3*1000</f>
        <v>5.6307303534595405</v>
      </c>
      <c r="E80" s="69">
        <f t="shared" si="26"/>
        <v>4.9969148164586414</v>
      </c>
      <c r="F80" s="69">
        <f t="shared" si="26"/>
        <v>4.9907614593645011</v>
      </c>
      <c r="G80" s="69">
        <f t="shared" si="26"/>
        <v>5.0107264251829129</v>
      </c>
      <c r="H80" s="69">
        <f t="shared" si="26"/>
        <v>4.9186184302244529</v>
      </c>
      <c r="I80" s="69">
        <f t="shared" si="26"/>
        <v>5.1325938264785949</v>
      </c>
      <c r="J80" s="70">
        <f t="shared" si="26"/>
        <v>5.7154369352995023</v>
      </c>
      <c r="K80" s="69">
        <v>6.4</v>
      </c>
      <c r="L80" s="69">
        <v>6.5</v>
      </c>
      <c r="M80" s="67">
        <v>6.4</v>
      </c>
      <c r="N80" s="59">
        <v>5.5</v>
      </c>
      <c r="O80" s="89">
        <v>4.9000000000000004</v>
      </c>
      <c r="P80" s="90">
        <v>4.5999999999999996</v>
      </c>
      <c r="Q80" s="90">
        <v>4.3</v>
      </c>
      <c r="R80" s="137">
        <v>4.5</v>
      </c>
      <c r="S80" s="202">
        <v>4.9000000000000004</v>
      </c>
      <c r="T80" s="202">
        <v>5.32</v>
      </c>
      <c r="U80" s="201">
        <f t="shared" si="24"/>
        <v>8.5714285714285632E-2</v>
      </c>
      <c r="V80" s="145">
        <f t="shared" si="25"/>
        <v>0.41999999999999993</v>
      </c>
    </row>
    <row r="81" spans="1:22" x14ac:dyDescent="0.2">
      <c r="A81" s="321"/>
      <c r="B81" s="321"/>
      <c r="C81" s="111" t="s">
        <v>80</v>
      </c>
      <c r="D81" s="69"/>
      <c r="E81" s="69"/>
      <c r="F81" s="69"/>
      <c r="G81" s="69"/>
      <c r="H81" s="69"/>
      <c r="I81" s="69">
        <v>23.141426865450065</v>
      </c>
      <c r="J81" s="69">
        <v>19.270438709055792</v>
      </c>
      <c r="K81" s="69">
        <v>15.579844508763113</v>
      </c>
      <c r="L81" s="69">
        <v>9.8774970861383586</v>
      </c>
      <c r="M81" s="69">
        <v>10.731705180347401</v>
      </c>
      <c r="N81" s="69">
        <v>7.6591963971140142</v>
      </c>
      <c r="O81" s="69">
        <v>6.0801229922022424</v>
      </c>
      <c r="P81" s="69">
        <v>4.9953629999978286</v>
      </c>
      <c r="Q81" s="69">
        <v>6.933445424034355</v>
      </c>
      <c r="R81" s="138">
        <v>3.2</v>
      </c>
      <c r="S81" s="202">
        <v>6.1</v>
      </c>
      <c r="T81" s="202">
        <v>3</v>
      </c>
      <c r="U81" s="201">
        <f t="shared" si="24"/>
        <v>-0.50819672131147531</v>
      </c>
      <c r="V81" s="145">
        <f t="shared" si="25"/>
        <v>-3.0999999999999996</v>
      </c>
    </row>
    <row r="82" spans="1:22" x14ac:dyDescent="0.2">
      <c r="A82" s="321"/>
      <c r="B82" s="321"/>
      <c r="C82" s="68" t="s">
        <v>15</v>
      </c>
      <c r="D82" s="69">
        <f t="shared" ref="D82:J82" si="27">D75/D3*1000</f>
        <v>1.9352260823551011</v>
      </c>
      <c r="E82" s="69">
        <f t="shared" si="27"/>
        <v>1.6064604825876569</v>
      </c>
      <c r="F82" s="69">
        <f t="shared" si="27"/>
        <v>2.0209984555499476</v>
      </c>
      <c r="G82" s="69">
        <f t="shared" si="27"/>
        <v>2.0216437351820238</v>
      </c>
      <c r="H82" s="69">
        <f t="shared" si="27"/>
        <v>1.9343370974487661</v>
      </c>
      <c r="I82" s="69">
        <f t="shared" si="27"/>
        <v>2.510626499553545</v>
      </c>
      <c r="J82" s="70">
        <f t="shared" si="27"/>
        <v>2.588370290239085</v>
      </c>
      <c r="K82" s="69">
        <v>2.7</v>
      </c>
      <c r="L82" s="69">
        <v>2.5</v>
      </c>
      <c r="M82" s="67">
        <v>2.4</v>
      </c>
      <c r="N82" s="59">
        <v>2.2000000000000002</v>
      </c>
      <c r="O82" s="98">
        <v>2.2999999999999998</v>
      </c>
      <c r="P82" s="90">
        <v>1.5</v>
      </c>
      <c r="Q82" s="91">
        <v>2</v>
      </c>
      <c r="R82" s="137">
        <v>1.6</v>
      </c>
      <c r="S82" s="202">
        <v>2.6</v>
      </c>
      <c r="T82" s="202">
        <v>2</v>
      </c>
      <c r="U82" s="201">
        <f t="shared" si="24"/>
        <v>-0.23076923076923084</v>
      </c>
      <c r="V82" s="145">
        <f t="shared" si="25"/>
        <v>-0.60000000000000009</v>
      </c>
    </row>
    <row r="83" spans="1:22" x14ac:dyDescent="0.2">
      <c r="A83" s="321"/>
      <c r="B83" s="321"/>
      <c r="C83" s="68" t="s">
        <v>16</v>
      </c>
      <c r="D83" s="69">
        <f t="shared" ref="D83:J83" si="28">D76/D3*1000</f>
        <v>8.2009524940874083</v>
      </c>
      <c r="E83" s="69">
        <f t="shared" si="28"/>
        <v>8.5735626833519163</v>
      </c>
      <c r="F83" s="69">
        <f t="shared" si="28"/>
        <v>8.0623325311435217</v>
      </c>
      <c r="G83" s="69">
        <f t="shared" si="28"/>
        <v>8.5442646704742398</v>
      </c>
      <c r="H83" s="69">
        <f t="shared" si="28"/>
        <v>8.7567963195315777</v>
      </c>
      <c r="I83" s="69">
        <f t="shared" si="28"/>
        <v>9.153962532720012</v>
      </c>
      <c r="J83" s="70">
        <f t="shared" si="28"/>
        <v>9.4184269190510186</v>
      </c>
      <c r="K83" s="69">
        <v>10.1</v>
      </c>
      <c r="L83" s="69">
        <v>10.7</v>
      </c>
      <c r="M83" s="67">
        <v>11.1</v>
      </c>
      <c r="N83" s="59">
        <v>10.7</v>
      </c>
      <c r="O83" s="89">
        <v>9.6</v>
      </c>
      <c r="P83" s="90">
        <v>9.8000000000000007</v>
      </c>
      <c r="Q83" s="90">
        <v>9.6</v>
      </c>
      <c r="R83" s="137">
        <v>10.1</v>
      </c>
      <c r="S83" s="202">
        <v>10.7</v>
      </c>
      <c r="T83" s="202">
        <v>11.86</v>
      </c>
      <c r="U83" s="201">
        <f t="shared" si="24"/>
        <v>0.108411214953271</v>
      </c>
      <c r="V83" s="145">
        <f t="shared" si="25"/>
        <v>1.1600000000000001</v>
      </c>
    </row>
    <row r="84" spans="1:22" x14ac:dyDescent="0.2">
      <c r="A84" s="321"/>
      <c r="B84" s="321"/>
      <c r="C84" s="68" t="s">
        <v>17</v>
      </c>
      <c r="D84" s="69">
        <f t="shared" ref="D84:J84" si="29">D77/D3*1000</f>
        <v>9.4277475998660893</v>
      </c>
      <c r="E84" s="69">
        <f t="shared" si="29"/>
        <v>8.9091440510083686</v>
      </c>
      <c r="F84" s="69">
        <f t="shared" si="29"/>
        <v>9.2796970885058698</v>
      </c>
      <c r="G84" s="69">
        <f t="shared" si="29"/>
        <v>9.3012964983481954</v>
      </c>
      <c r="H84" s="69">
        <f t="shared" si="29"/>
        <v>9.6172277986895303</v>
      </c>
      <c r="I84" s="69">
        <f t="shared" si="29"/>
        <v>9.1648783001093754</v>
      </c>
      <c r="J84" s="70">
        <f t="shared" si="29"/>
        <v>9.6242702416250232</v>
      </c>
      <c r="K84" s="69">
        <v>10.199999999999999</v>
      </c>
      <c r="L84" s="69">
        <v>10</v>
      </c>
      <c r="M84" s="67">
        <v>9.8000000000000007</v>
      </c>
      <c r="N84" s="59">
        <v>9.6</v>
      </c>
      <c r="O84" s="89">
        <v>9.4</v>
      </c>
      <c r="P84" s="91">
        <v>10</v>
      </c>
      <c r="Q84" s="90">
        <v>10.1</v>
      </c>
      <c r="R84" s="139">
        <v>10</v>
      </c>
      <c r="S84" s="202">
        <v>10.6</v>
      </c>
      <c r="T84" s="202">
        <v>10.42</v>
      </c>
      <c r="U84" s="201">
        <f t="shared" si="24"/>
        <v>-1.6981132075471694E-2</v>
      </c>
      <c r="V84" s="145">
        <f t="shared" si="25"/>
        <v>-0.17999999999999972</v>
      </c>
    </row>
    <row r="85" spans="1:22" x14ac:dyDescent="0.2">
      <c r="A85" s="321"/>
      <c r="B85" s="321"/>
      <c r="C85" s="68" t="s">
        <v>43</v>
      </c>
      <c r="D85" s="69">
        <f t="shared" ref="D85:J85" si="30">D78/D76*1000</f>
        <v>17.382143797735054</v>
      </c>
      <c r="E85" s="69">
        <f t="shared" si="30"/>
        <v>16.91919191919192</v>
      </c>
      <c r="F85" s="69">
        <f t="shared" si="30"/>
        <v>20.150456743686188</v>
      </c>
      <c r="G85" s="69">
        <f t="shared" si="30"/>
        <v>18.786494034018784</v>
      </c>
      <c r="H85" s="69">
        <f t="shared" si="30"/>
        <v>17.910447761194032</v>
      </c>
      <c r="I85" s="69">
        <f t="shared" si="30"/>
        <v>8.8242308609587408</v>
      </c>
      <c r="J85" s="70">
        <f t="shared" si="30"/>
        <v>5.5800976517089049</v>
      </c>
      <c r="K85" s="69">
        <v>5.5</v>
      </c>
      <c r="L85" s="69">
        <v>6.4</v>
      </c>
      <c r="M85" s="67">
        <v>3.4</v>
      </c>
      <c r="N85" s="65">
        <v>5</v>
      </c>
      <c r="O85" s="66">
        <v>2.9</v>
      </c>
      <c r="P85" s="91">
        <v>4.7</v>
      </c>
      <c r="Q85" s="91">
        <v>3.2</v>
      </c>
      <c r="R85" s="139">
        <v>3.4</v>
      </c>
      <c r="S85" s="202">
        <v>4.3</v>
      </c>
      <c r="T85" s="202">
        <v>3.46</v>
      </c>
      <c r="U85" s="201">
        <f t="shared" si="24"/>
        <v>-0.1953488372093023</v>
      </c>
      <c r="V85" s="145">
        <f t="shared" si="25"/>
        <v>-0.83999999999999986</v>
      </c>
    </row>
    <row r="86" spans="1:22" x14ac:dyDescent="0.2">
      <c r="A86" s="321"/>
      <c r="B86" s="321"/>
      <c r="C86" s="68" t="s">
        <v>18</v>
      </c>
      <c r="D86" s="69">
        <f t="shared" ref="D86:J86" si="31">D83-D84</f>
        <v>-1.226795105778681</v>
      </c>
      <c r="E86" s="69">
        <f t="shared" si="31"/>
        <v>-0.3355813676564523</v>
      </c>
      <c r="F86" s="69">
        <f t="shared" si="31"/>
        <v>-1.2173645573623482</v>
      </c>
      <c r="G86" s="69">
        <f t="shared" si="31"/>
        <v>-0.75703182787395562</v>
      </c>
      <c r="H86" s="69">
        <f t="shared" si="31"/>
        <v>-0.86043147915795259</v>
      </c>
      <c r="I86" s="69">
        <f t="shared" si="31"/>
        <v>-1.0915767389363396E-2</v>
      </c>
      <c r="J86" s="70">
        <f t="shared" si="31"/>
        <v>-0.20584332257400462</v>
      </c>
      <c r="K86" s="69">
        <v>-0.1</v>
      </c>
      <c r="L86" s="69">
        <v>0.8</v>
      </c>
      <c r="M86" s="67">
        <v>1.2</v>
      </c>
      <c r="N86" s="59">
        <v>1.1000000000000001</v>
      </c>
      <c r="O86" s="89">
        <v>0.2</v>
      </c>
      <c r="P86" s="91">
        <v>-0.22</v>
      </c>
      <c r="Q86" s="91">
        <v>-0.5</v>
      </c>
      <c r="R86" s="139">
        <v>0.1</v>
      </c>
      <c r="S86" s="202">
        <v>0.1</v>
      </c>
      <c r="T86" s="202">
        <v>1.44</v>
      </c>
      <c r="U86" s="201">
        <f t="shared" si="24"/>
        <v>13.399999999999999</v>
      </c>
      <c r="V86" s="145">
        <f t="shared" si="25"/>
        <v>1.3399999999999999</v>
      </c>
    </row>
    <row r="87" spans="1:22" x14ac:dyDescent="0.2">
      <c r="A87" s="325" t="s">
        <v>81</v>
      </c>
      <c r="B87" s="362"/>
      <c r="C87" s="362"/>
      <c r="D87" s="42">
        <v>2607</v>
      </c>
      <c r="E87" s="42">
        <v>2308</v>
      </c>
      <c r="F87" s="42">
        <v>2304</v>
      </c>
      <c r="G87" s="42">
        <v>2310</v>
      </c>
      <c r="H87" s="42">
        <v>2258</v>
      </c>
      <c r="I87" s="42">
        <v>2351</v>
      </c>
      <c r="J87" s="61">
        <v>2610</v>
      </c>
      <c r="K87" s="71"/>
      <c r="L87" s="71"/>
      <c r="M87" s="72"/>
      <c r="N87" s="42">
        <v>2501</v>
      </c>
      <c r="O87" s="61">
        <v>2253</v>
      </c>
      <c r="P87" s="87">
        <v>2113</v>
      </c>
      <c r="Q87" s="87">
        <v>1992</v>
      </c>
      <c r="R87" s="136">
        <v>2068</v>
      </c>
      <c r="S87" s="141">
        <v>2251</v>
      </c>
      <c r="T87" s="141">
        <v>2461</v>
      </c>
      <c r="U87" s="201">
        <f t="shared" si="24"/>
        <v>9.3291870279875511E-2</v>
      </c>
      <c r="V87" s="145">
        <f t="shared" si="25"/>
        <v>210</v>
      </c>
    </row>
    <row r="88" spans="1:22" ht="12.75" customHeight="1" x14ac:dyDescent="0.2">
      <c r="A88" s="333" t="s">
        <v>44</v>
      </c>
      <c r="B88" s="334"/>
      <c r="C88" s="68" t="s">
        <v>45</v>
      </c>
      <c r="D88" s="42">
        <v>170</v>
      </c>
      <c r="E88" s="42">
        <v>135</v>
      </c>
      <c r="F88" s="42">
        <v>108</v>
      </c>
      <c r="G88" s="42"/>
      <c r="H88" s="42"/>
      <c r="I88" s="42"/>
      <c r="J88" s="61">
        <v>62</v>
      </c>
      <c r="K88" s="71"/>
      <c r="L88" s="71"/>
      <c r="M88" s="72"/>
      <c r="N88" s="59">
        <v>41</v>
      </c>
      <c r="O88" s="89">
        <v>28</v>
      </c>
      <c r="P88" s="90">
        <v>23</v>
      </c>
      <c r="Q88" s="90">
        <v>16</v>
      </c>
      <c r="R88" s="137">
        <v>21</v>
      </c>
      <c r="S88" s="141">
        <v>9</v>
      </c>
      <c r="T88" s="141">
        <v>16</v>
      </c>
      <c r="U88" s="201">
        <f t="shared" si="24"/>
        <v>0.77777777777777768</v>
      </c>
      <c r="V88" s="145">
        <f t="shared" si="25"/>
        <v>7</v>
      </c>
    </row>
    <row r="89" spans="1:22" x14ac:dyDescent="0.2">
      <c r="A89" s="335"/>
      <c r="B89" s="336"/>
      <c r="C89" s="68" t="s">
        <v>32</v>
      </c>
      <c r="D89" s="42">
        <v>1156</v>
      </c>
      <c r="E89" s="42">
        <v>911</v>
      </c>
      <c r="F89" s="42">
        <v>890</v>
      </c>
      <c r="G89" s="42"/>
      <c r="H89" s="42"/>
      <c r="I89" s="42"/>
      <c r="J89" s="61">
        <v>751</v>
      </c>
      <c r="K89" s="71"/>
      <c r="L89" s="71"/>
      <c r="M89" s="72"/>
      <c r="N89" s="59">
        <v>569</v>
      </c>
      <c r="O89" s="89">
        <v>479</v>
      </c>
      <c r="P89" s="90">
        <v>425</v>
      </c>
      <c r="Q89" s="90">
        <v>351</v>
      </c>
      <c r="R89" s="137">
        <v>353</v>
      </c>
      <c r="S89" s="141">
        <v>381</v>
      </c>
      <c r="T89" s="141">
        <v>370</v>
      </c>
      <c r="U89" s="201">
        <f t="shared" si="24"/>
        <v>-2.8871391076115471E-2</v>
      </c>
      <c r="V89" s="145">
        <f t="shared" si="25"/>
        <v>-11</v>
      </c>
    </row>
    <row r="90" spans="1:22" x14ac:dyDescent="0.2">
      <c r="A90" s="335"/>
      <c r="B90" s="336"/>
      <c r="C90" s="68" t="s">
        <v>5</v>
      </c>
      <c r="D90" s="42">
        <v>731</v>
      </c>
      <c r="E90" s="42">
        <v>758</v>
      </c>
      <c r="F90" s="42">
        <v>788</v>
      </c>
      <c r="G90" s="42"/>
      <c r="H90" s="42"/>
      <c r="I90" s="42"/>
      <c r="J90" s="61">
        <v>1074</v>
      </c>
      <c r="K90" s="71"/>
      <c r="L90" s="71"/>
      <c r="M90" s="72"/>
      <c r="N90" s="59">
        <v>1047</v>
      </c>
      <c r="O90" s="89">
        <v>974</v>
      </c>
      <c r="P90" s="90">
        <v>914</v>
      </c>
      <c r="Q90" s="90">
        <v>811</v>
      </c>
      <c r="R90" s="137">
        <v>877</v>
      </c>
      <c r="S90" s="141">
        <v>929</v>
      </c>
      <c r="T90" s="141">
        <v>1020</v>
      </c>
      <c r="U90" s="201">
        <f t="shared" si="24"/>
        <v>9.7954790096878464E-2</v>
      </c>
      <c r="V90" s="145">
        <f t="shared" si="25"/>
        <v>91</v>
      </c>
    </row>
    <row r="91" spans="1:22" x14ac:dyDescent="0.2">
      <c r="A91" s="335"/>
      <c r="B91" s="336"/>
      <c r="C91" s="68" t="s">
        <v>33</v>
      </c>
      <c r="D91" s="42">
        <v>178</v>
      </c>
      <c r="E91" s="42">
        <v>172</v>
      </c>
      <c r="F91" s="42">
        <v>202</v>
      </c>
      <c r="G91" s="42"/>
      <c r="H91" s="42"/>
      <c r="I91" s="42"/>
      <c r="J91" s="61">
        <v>379</v>
      </c>
      <c r="K91" s="71"/>
      <c r="L91" s="71"/>
      <c r="M91" s="72"/>
      <c r="N91" s="59">
        <v>439</v>
      </c>
      <c r="O91" s="89">
        <v>372</v>
      </c>
      <c r="P91" s="90">
        <v>334</v>
      </c>
      <c r="Q91" s="90">
        <v>426</v>
      </c>
      <c r="R91" s="137">
        <v>408</v>
      </c>
      <c r="S91" s="141">
        <v>439</v>
      </c>
      <c r="T91" s="141">
        <v>532</v>
      </c>
      <c r="U91" s="201">
        <f t="shared" si="24"/>
        <v>0.21184510250569466</v>
      </c>
      <c r="V91" s="145">
        <f t="shared" si="25"/>
        <v>93</v>
      </c>
    </row>
    <row r="92" spans="1:22" x14ac:dyDescent="0.2">
      <c r="A92" s="335"/>
      <c r="B92" s="336"/>
      <c r="C92" s="68" t="s">
        <v>6</v>
      </c>
      <c r="D92" s="42">
        <v>80</v>
      </c>
      <c r="E92" s="42">
        <v>77</v>
      </c>
      <c r="F92" s="42">
        <v>70</v>
      </c>
      <c r="G92" s="42"/>
      <c r="H92" s="42"/>
      <c r="I92" s="42"/>
      <c r="J92" s="61">
        <v>120</v>
      </c>
      <c r="K92" s="71"/>
      <c r="L92" s="71"/>
      <c r="M92" s="72"/>
      <c r="N92" s="59">
        <v>164</v>
      </c>
      <c r="O92" s="89">
        <v>142</v>
      </c>
      <c r="P92" s="90">
        <v>157</v>
      </c>
      <c r="Q92" s="90">
        <v>149</v>
      </c>
      <c r="R92" s="137">
        <v>157</v>
      </c>
      <c r="S92" s="141">
        <v>200</v>
      </c>
      <c r="T92" s="141">
        <v>213</v>
      </c>
      <c r="U92" s="201">
        <f t="shared" si="24"/>
        <v>6.4999999999999947E-2</v>
      </c>
      <c r="V92" s="145">
        <f t="shared" si="25"/>
        <v>13</v>
      </c>
    </row>
    <row r="93" spans="1:22" x14ac:dyDescent="0.2">
      <c r="A93" s="335"/>
      <c r="B93" s="336"/>
      <c r="C93" s="68" t="s">
        <v>34</v>
      </c>
      <c r="D93" s="365">
        <v>154</v>
      </c>
      <c r="E93" s="365">
        <v>132</v>
      </c>
      <c r="F93" s="365">
        <v>113</v>
      </c>
      <c r="G93" s="365"/>
      <c r="H93" s="365"/>
      <c r="I93" s="365"/>
      <c r="J93" s="365">
        <v>102</v>
      </c>
      <c r="K93" s="381"/>
      <c r="L93" s="381"/>
      <c r="M93" s="381"/>
      <c r="N93" s="216">
        <v>59</v>
      </c>
      <c r="O93" s="89">
        <v>58</v>
      </c>
      <c r="P93" s="90">
        <v>61</v>
      </c>
      <c r="Q93" s="90">
        <v>67</v>
      </c>
      <c r="R93" s="137">
        <v>87</v>
      </c>
      <c r="S93" s="141">
        <v>83</v>
      </c>
      <c r="T93" s="141">
        <v>104</v>
      </c>
      <c r="U93" s="201">
        <f t="shared" si="24"/>
        <v>0.25301204819277112</v>
      </c>
      <c r="V93" s="145">
        <f t="shared" si="25"/>
        <v>21</v>
      </c>
    </row>
    <row r="94" spans="1:22" x14ac:dyDescent="0.2">
      <c r="A94" s="335"/>
      <c r="B94" s="336"/>
      <c r="C94" s="68" t="s">
        <v>7</v>
      </c>
      <c r="D94" s="366"/>
      <c r="E94" s="366"/>
      <c r="F94" s="366"/>
      <c r="G94" s="366"/>
      <c r="H94" s="366"/>
      <c r="I94" s="366"/>
      <c r="J94" s="366"/>
      <c r="K94" s="382"/>
      <c r="L94" s="382"/>
      <c r="M94" s="382"/>
      <c r="N94" s="142">
        <v>59</v>
      </c>
      <c r="O94" s="214">
        <v>47</v>
      </c>
      <c r="P94" s="212">
        <v>53</v>
      </c>
      <c r="Q94" s="212">
        <v>53</v>
      </c>
      <c r="R94" s="215">
        <v>47</v>
      </c>
      <c r="S94" s="141">
        <v>56</v>
      </c>
      <c r="T94" s="141">
        <v>54</v>
      </c>
      <c r="U94" s="201">
        <f t="shared" si="24"/>
        <v>-3.5714285714285698E-2</v>
      </c>
      <c r="V94" s="145">
        <f t="shared" si="25"/>
        <v>-2</v>
      </c>
    </row>
    <row r="95" spans="1:22" x14ac:dyDescent="0.2">
      <c r="A95" s="335"/>
      <c r="B95" s="336"/>
      <c r="C95" s="68" t="s">
        <v>35</v>
      </c>
      <c r="D95" s="385">
        <v>138</v>
      </c>
      <c r="E95" s="385">
        <v>123</v>
      </c>
      <c r="F95" s="385">
        <v>133</v>
      </c>
      <c r="G95" s="385"/>
      <c r="H95" s="385"/>
      <c r="I95" s="385"/>
      <c r="J95" s="385">
        <v>122</v>
      </c>
      <c r="K95" s="383"/>
      <c r="L95" s="383"/>
      <c r="M95" s="383"/>
      <c r="N95" s="393">
        <v>73</v>
      </c>
      <c r="O95" s="391">
        <v>105</v>
      </c>
      <c r="P95" s="389">
        <v>94</v>
      </c>
      <c r="Q95" s="389">
        <v>69</v>
      </c>
      <c r="R95" s="387">
        <v>70</v>
      </c>
      <c r="S95" s="141">
        <v>45</v>
      </c>
      <c r="T95" s="141">
        <v>49</v>
      </c>
      <c r="U95" s="201">
        <f t="shared" si="24"/>
        <v>8.8888888888888795E-2</v>
      </c>
      <c r="V95" s="145">
        <f t="shared" si="25"/>
        <v>4</v>
      </c>
    </row>
    <row r="96" spans="1:22" x14ac:dyDescent="0.2">
      <c r="A96" s="335"/>
      <c r="B96" s="336"/>
      <c r="C96" s="68" t="s">
        <v>8</v>
      </c>
      <c r="D96" s="386"/>
      <c r="E96" s="386"/>
      <c r="F96" s="386"/>
      <c r="G96" s="386"/>
      <c r="H96" s="386"/>
      <c r="I96" s="386"/>
      <c r="J96" s="386"/>
      <c r="K96" s="384"/>
      <c r="L96" s="384"/>
      <c r="M96" s="384"/>
      <c r="N96" s="394"/>
      <c r="O96" s="392"/>
      <c r="P96" s="390"/>
      <c r="Q96" s="390"/>
      <c r="R96" s="388"/>
      <c r="S96" s="226">
        <v>39</v>
      </c>
      <c r="T96" s="226">
        <v>40</v>
      </c>
      <c r="U96" s="201">
        <f t="shared" si="24"/>
        <v>2.564102564102555E-2</v>
      </c>
      <c r="V96" s="145">
        <f t="shared" si="25"/>
        <v>1</v>
      </c>
    </row>
    <row r="97" spans="1:22" x14ac:dyDescent="0.2">
      <c r="A97" s="337"/>
      <c r="B97" s="338"/>
      <c r="C97" s="68" t="s">
        <v>120</v>
      </c>
      <c r="D97" s="366"/>
      <c r="E97" s="366"/>
      <c r="F97" s="366"/>
      <c r="G97" s="366"/>
      <c r="H97" s="366"/>
      <c r="I97" s="366"/>
      <c r="J97" s="366"/>
      <c r="K97" s="382"/>
      <c r="L97" s="382"/>
      <c r="M97" s="382"/>
      <c r="N97" s="217">
        <v>50</v>
      </c>
      <c r="O97" s="218">
        <v>48</v>
      </c>
      <c r="P97" s="219">
        <v>52</v>
      </c>
      <c r="Q97" s="219">
        <v>50</v>
      </c>
      <c r="R97" s="220">
        <v>48</v>
      </c>
      <c r="S97" s="141">
        <v>70</v>
      </c>
      <c r="T97" s="141">
        <v>63</v>
      </c>
      <c r="U97" s="201">
        <f t="shared" si="24"/>
        <v>-9.9999999999999978E-2</v>
      </c>
      <c r="V97" s="145">
        <f t="shared" si="25"/>
        <v>-7</v>
      </c>
    </row>
    <row r="98" spans="1:22" ht="12.75" customHeight="1" x14ac:dyDescent="0.2">
      <c r="A98" s="333" t="s">
        <v>121</v>
      </c>
      <c r="B98" s="334"/>
      <c r="C98" s="68" t="s">
        <v>45</v>
      </c>
      <c r="D98" s="42">
        <v>41</v>
      </c>
      <c r="E98" s="42">
        <v>36</v>
      </c>
      <c r="F98" s="42">
        <v>26</v>
      </c>
      <c r="G98" s="42"/>
      <c r="H98" s="42"/>
      <c r="I98" s="42"/>
      <c r="J98" s="61">
        <v>12</v>
      </c>
      <c r="K98" s="71"/>
      <c r="L98" s="71"/>
      <c r="M98" s="72"/>
      <c r="N98" s="42">
        <v>8</v>
      </c>
      <c r="O98" s="61">
        <v>3</v>
      </c>
      <c r="P98" s="87">
        <v>5</v>
      </c>
      <c r="Q98" s="87">
        <v>2</v>
      </c>
      <c r="R98" s="136">
        <v>1</v>
      </c>
      <c r="S98" s="141">
        <v>1</v>
      </c>
      <c r="T98" s="141">
        <v>3</v>
      </c>
      <c r="U98" s="201">
        <f t="shared" si="24"/>
        <v>2</v>
      </c>
      <c r="V98" s="145">
        <f t="shared" si="25"/>
        <v>2</v>
      </c>
    </row>
    <row r="99" spans="1:22" x14ac:dyDescent="0.2">
      <c r="A99" s="335"/>
      <c r="B99" s="336"/>
      <c r="C99" s="68" t="s">
        <v>32</v>
      </c>
      <c r="D99" s="42">
        <v>774</v>
      </c>
      <c r="E99" s="42">
        <v>657</v>
      </c>
      <c r="F99" s="42">
        <v>588</v>
      </c>
      <c r="G99" s="42"/>
      <c r="H99" s="42"/>
      <c r="I99" s="42"/>
      <c r="J99" s="61">
        <v>410</v>
      </c>
      <c r="K99" s="71"/>
      <c r="L99" s="71"/>
      <c r="M99" s="72"/>
      <c r="N99" s="59">
        <v>315</v>
      </c>
      <c r="O99" s="89">
        <v>242</v>
      </c>
      <c r="P99" s="90">
        <v>238</v>
      </c>
      <c r="Q99" s="90">
        <v>161</v>
      </c>
      <c r="R99" s="137">
        <v>184</v>
      </c>
      <c r="S99" s="141">
        <v>192</v>
      </c>
      <c r="T99" s="141">
        <v>165</v>
      </c>
      <c r="U99" s="201">
        <f t="shared" si="24"/>
        <v>-0.140625</v>
      </c>
      <c r="V99" s="145">
        <f t="shared" si="25"/>
        <v>-27</v>
      </c>
    </row>
    <row r="100" spans="1:22" x14ac:dyDescent="0.2">
      <c r="A100" s="335"/>
      <c r="B100" s="336"/>
      <c r="C100" s="68" t="s">
        <v>5</v>
      </c>
      <c r="D100" s="42">
        <v>960</v>
      </c>
      <c r="E100" s="42">
        <v>888</v>
      </c>
      <c r="F100" s="42">
        <v>931</v>
      </c>
      <c r="G100" s="42"/>
      <c r="H100" s="42"/>
      <c r="I100" s="42"/>
      <c r="J100" s="61">
        <v>1120</v>
      </c>
      <c r="K100" s="71"/>
      <c r="L100" s="71"/>
      <c r="M100" s="72"/>
      <c r="N100" s="59">
        <v>972</v>
      </c>
      <c r="O100" s="89">
        <v>902</v>
      </c>
      <c r="P100" s="90">
        <v>799</v>
      </c>
      <c r="Q100" s="90">
        <v>737</v>
      </c>
      <c r="R100" s="137">
        <v>713</v>
      </c>
      <c r="S100" s="141">
        <v>817</v>
      </c>
      <c r="T100" s="141">
        <v>873</v>
      </c>
      <c r="U100" s="201">
        <f t="shared" si="24"/>
        <v>6.8543451652386844E-2</v>
      </c>
      <c r="V100" s="145">
        <f t="shared" si="25"/>
        <v>56</v>
      </c>
    </row>
    <row r="101" spans="1:22" x14ac:dyDescent="0.2">
      <c r="A101" s="335"/>
      <c r="B101" s="336"/>
      <c r="C101" s="68" t="s">
        <v>33</v>
      </c>
      <c r="D101" s="42">
        <v>323</v>
      </c>
      <c r="E101" s="42">
        <v>284</v>
      </c>
      <c r="F101" s="42">
        <v>331</v>
      </c>
      <c r="G101" s="42"/>
      <c r="H101" s="42"/>
      <c r="I101" s="42"/>
      <c r="J101" s="61">
        <v>532</v>
      </c>
      <c r="K101" s="71"/>
      <c r="L101" s="71"/>
      <c r="M101" s="72"/>
      <c r="N101" s="59">
        <v>598</v>
      </c>
      <c r="O101" s="89">
        <v>560</v>
      </c>
      <c r="P101" s="90">
        <v>478</v>
      </c>
      <c r="Q101" s="90">
        <v>507</v>
      </c>
      <c r="R101" s="137">
        <v>577</v>
      </c>
      <c r="S101" s="141">
        <v>549</v>
      </c>
      <c r="T101" s="141">
        <v>663</v>
      </c>
      <c r="U101" s="201">
        <f t="shared" si="24"/>
        <v>0.20765027322404372</v>
      </c>
      <c r="V101" s="145">
        <f t="shared" si="25"/>
        <v>114</v>
      </c>
    </row>
    <row r="102" spans="1:22" x14ac:dyDescent="0.2">
      <c r="A102" s="335"/>
      <c r="B102" s="336"/>
      <c r="C102" s="68" t="s">
        <v>6</v>
      </c>
      <c r="D102" s="42">
        <v>143</v>
      </c>
      <c r="E102" s="42">
        <v>115</v>
      </c>
      <c r="F102" s="42">
        <v>123</v>
      </c>
      <c r="G102" s="42"/>
      <c r="H102" s="42"/>
      <c r="I102" s="42"/>
      <c r="J102" s="61">
        <v>207</v>
      </c>
      <c r="K102" s="71"/>
      <c r="L102" s="71"/>
      <c r="M102" s="72"/>
      <c r="N102" s="59">
        <v>238</v>
      </c>
      <c r="O102" s="89">
        <v>194</v>
      </c>
      <c r="P102" s="90">
        <v>243</v>
      </c>
      <c r="Q102" s="90">
        <v>246</v>
      </c>
      <c r="R102" s="137">
        <v>244</v>
      </c>
      <c r="S102" s="141">
        <v>282</v>
      </c>
      <c r="T102" s="141">
        <v>305</v>
      </c>
      <c r="U102" s="201">
        <f t="shared" si="24"/>
        <v>8.1560283687943214E-2</v>
      </c>
      <c r="V102" s="145">
        <f t="shared" si="25"/>
        <v>23</v>
      </c>
    </row>
    <row r="103" spans="1:22" x14ac:dyDescent="0.2">
      <c r="A103" s="335"/>
      <c r="B103" s="336"/>
      <c r="C103" s="68" t="s">
        <v>34</v>
      </c>
      <c r="D103" s="385">
        <v>158</v>
      </c>
      <c r="E103" s="385">
        <v>145</v>
      </c>
      <c r="F103" s="385">
        <v>119</v>
      </c>
      <c r="G103" s="385"/>
      <c r="H103" s="385"/>
      <c r="I103" s="385"/>
      <c r="J103" s="385">
        <v>161</v>
      </c>
      <c r="K103" s="383"/>
      <c r="L103" s="383"/>
      <c r="M103" s="383"/>
      <c r="N103" s="59">
        <v>108</v>
      </c>
      <c r="O103" s="89">
        <v>94</v>
      </c>
      <c r="P103" s="90">
        <v>98</v>
      </c>
      <c r="Q103" s="90">
        <v>110</v>
      </c>
      <c r="R103" s="137">
        <v>113</v>
      </c>
      <c r="S103" s="141">
        <v>117</v>
      </c>
      <c r="T103" s="141">
        <v>178</v>
      </c>
      <c r="U103" s="201">
        <f t="shared" si="24"/>
        <v>0.52136752136752129</v>
      </c>
      <c r="V103" s="145">
        <f t="shared" si="25"/>
        <v>61</v>
      </c>
    </row>
    <row r="104" spans="1:22" x14ac:dyDescent="0.2">
      <c r="A104" s="335"/>
      <c r="B104" s="336"/>
      <c r="C104" s="68" t="s">
        <v>7</v>
      </c>
      <c r="D104" s="366"/>
      <c r="E104" s="366"/>
      <c r="F104" s="366"/>
      <c r="G104" s="366"/>
      <c r="H104" s="366"/>
      <c r="I104" s="366"/>
      <c r="J104" s="366"/>
      <c r="K104" s="382"/>
      <c r="L104" s="382"/>
      <c r="M104" s="382"/>
      <c r="N104" s="221">
        <v>76</v>
      </c>
      <c r="O104" s="222">
        <v>55</v>
      </c>
      <c r="P104" s="223">
        <v>60</v>
      </c>
      <c r="Q104" s="223">
        <v>52</v>
      </c>
      <c r="R104" s="224">
        <v>66</v>
      </c>
      <c r="S104" s="225">
        <v>82</v>
      </c>
      <c r="T104" s="225">
        <v>72</v>
      </c>
      <c r="U104" s="201">
        <f t="shared" si="24"/>
        <v>-0.12195121951219512</v>
      </c>
      <c r="V104" s="145">
        <f t="shared" si="25"/>
        <v>-10</v>
      </c>
    </row>
    <row r="105" spans="1:22" x14ac:dyDescent="0.2">
      <c r="A105" s="335"/>
      <c r="B105" s="336"/>
      <c r="C105" s="68" t="s">
        <v>35</v>
      </c>
      <c r="D105" s="385">
        <v>208</v>
      </c>
      <c r="E105" s="385">
        <v>183</v>
      </c>
      <c r="F105" s="385">
        <v>186</v>
      </c>
      <c r="G105" s="385"/>
      <c r="H105" s="385"/>
      <c r="I105" s="385"/>
      <c r="J105" s="385">
        <v>168</v>
      </c>
      <c r="K105" s="383"/>
      <c r="L105" s="383"/>
      <c r="M105" s="383"/>
      <c r="N105" s="395">
        <v>104</v>
      </c>
      <c r="O105" s="397">
        <v>101</v>
      </c>
      <c r="P105" s="399">
        <v>98</v>
      </c>
      <c r="Q105" s="399">
        <v>100</v>
      </c>
      <c r="R105" s="401">
        <v>90</v>
      </c>
      <c r="S105" s="168">
        <v>48</v>
      </c>
      <c r="T105" s="168">
        <v>58</v>
      </c>
      <c r="U105" s="201">
        <f t="shared" si="24"/>
        <v>0.20833333333333326</v>
      </c>
      <c r="V105" s="145">
        <f t="shared" si="25"/>
        <v>10</v>
      </c>
    </row>
    <row r="106" spans="1:22" x14ac:dyDescent="0.2">
      <c r="A106" s="335"/>
      <c r="B106" s="336"/>
      <c r="C106" s="68" t="s">
        <v>8</v>
      </c>
      <c r="D106" s="386"/>
      <c r="E106" s="386"/>
      <c r="F106" s="386"/>
      <c r="G106" s="386"/>
      <c r="H106" s="386"/>
      <c r="I106" s="386"/>
      <c r="J106" s="386"/>
      <c r="K106" s="384"/>
      <c r="L106" s="384"/>
      <c r="M106" s="384"/>
      <c r="N106" s="396"/>
      <c r="O106" s="398"/>
      <c r="P106" s="400"/>
      <c r="Q106" s="400"/>
      <c r="R106" s="402"/>
      <c r="S106" s="227">
        <v>46</v>
      </c>
      <c r="T106" s="227">
        <v>39</v>
      </c>
      <c r="U106" s="201">
        <f t="shared" si="24"/>
        <v>-0.15217391304347827</v>
      </c>
      <c r="V106" s="145">
        <f t="shared" si="25"/>
        <v>-7</v>
      </c>
    </row>
    <row r="107" spans="1:22" x14ac:dyDescent="0.2">
      <c r="A107" s="337"/>
      <c r="B107" s="338"/>
      <c r="C107" s="68" t="s">
        <v>120</v>
      </c>
      <c r="D107" s="366"/>
      <c r="E107" s="366"/>
      <c r="F107" s="366"/>
      <c r="G107" s="366"/>
      <c r="H107" s="366"/>
      <c r="I107" s="366"/>
      <c r="J107" s="366"/>
      <c r="K107" s="382"/>
      <c r="L107" s="382"/>
      <c r="M107" s="382"/>
      <c r="N107" s="152">
        <v>82</v>
      </c>
      <c r="O107" s="153">
        <v>102</v>
      </c>
      <c r="P107" s="154">
        <v>94</v>
      </c>
      <c r="Q107" s="154">
        <v>77</v>
      </c>
      <c r="R107" s="140">
        <v>80</v>
      </c>
      <c r="S107" s="168">
        <v>117</v>
      </c>
      <c r="T107" s="168">
        <v>105</v>
      </c>
      <c r="U107" s="201">
        <f t="shared" si="24"/>
        <v>-0.10256410256410253</v>
      </c>
      <c r="V107" s="145">
        <f t="shared" si="25"/>
        <v>-12</v>
      </c>
    </row>
    <row r="108" spans="1:22" ht="25.5" customHeight="1" x14ac:dyDescent="0.2">
      <c r="A108" s="353" t="s">
        <v>46</v>
      </c>
      <c r="B108" s="353"/>
      <c r="C108" s="354"/>
      <c r="D108" s="356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</row>
    <row r="109" spans="1:22" s="85" customFormat="1" ht="40.5" customHeight="1" x14ac:dyDescent="0.2">
      <c r="A109" s="339" t="s">
        <v>110</v>
      </c>
      <c r="B109" s="340"/>
      <c r="C109" s="341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155">
        <v>39.6</v>
      </c>
      <c r="R109" s="155">
        <v>41.7</v>
      </c>
      <c r="S109" s="203">
        <v>44.3</v>
      </c>
      <c r="T109" s="203">
        <v>49.49</v>
      </c>
      <c r="U109" s="205">
        <f>T109/S109-1</f>
        <v>0.11715575620767504</v>
      </c>
      <c r="V109" s="206">
        <f>T109-S109</f>
        <v>5.1900000000000048</v>
      </c>
    </row>
    <row r="110" spans="1:22" x14ac:dyDescent="0.2">
      <c r="A110" s="321" t="s">
        <v>4</v>
      </c>
      <c r="B110" s="321"/>
      <c r="C110" s="59" t="s">
        <v>47</v>
      </c>
      <c r="D110" s="156">
        <v>14.5</v>
      </c>
      <c r="E110" s="156">
        <v>14.7</v>
      </c>
      <c r="F110" s="156">
        <v>14.8</v>
      </c>
      <c r="G110" s="157"/>
      <c r="H110" s="157"/>
      <c r="I110" s="157">
        <v>12.4</v>
      </c>
      <c r="J110" s="157">
        <v>11.7</v>
      </c>
      <c r="K110" s="158"/>
      <c r="L110" s="158"/>
      <c r="M110" s="151"/>
      <c r="N110" s="142"/>
      <c r="O110" s="142"/>
      <c r="P110" s="142"/>
      <c r="Q110" s="142">
        <v>12.3</v>
      </c>
      <c r="R110" s="142">
        <v>12.5</v>
      </c>
      <c r="S110" s="202">
        <v>14.4</v>
      </c>
      <c r="T110" s="202">
        <v>13.08</v>
      </c>
      <c r="U110" s="205">
        <f t="shared" ref="U110:U116" si="32">T110/S110-1</f>
        <v>-9.1666666666666674E-2</v>
      </c>
      <c r="V110" s="206">
        <f t="shared" ref="V110:V116" si="33">T110-S110</f>
        <v>-1.3200000000000003</v>
      </c>
    </row>
    <row r="111" spans="1:22" x14ac:dyDescent="0.2">
      <c r="A111" s="321"/>
      <c r="B111" s="321"/>
      <c r="C111" s="59" t="s">
        <v>32</v>
      </c>
      <c r="D111" s="156">
        <v>54.9</v>
      </c>
      <c r="E111" s="156">
        <v>58.9</v>
      </c>
      <c r="F111" s="156">
        <v>47</v>
      </c>
      <c r="G111" s="157"/>
      <c r="H111" s="157"/>
      <c r="I111" s="157">
        <v>44.6</v>
      </c>
      <c r="J111" s="157">
        <v>43</v>
      </c>
      <c r="K111" s="158"/>
      <c r="L111" s="158"/>
      <c r="M111" s="151"/>
      <c r="N111" s="142"/>
      <c r="O111" s="142"/>
      <c r="P111" s="142"/>
      <c r="Q111" s="142">
        <v>31.2</v>
      </c>
      <c r="R111" s="142">
        <v>31.7</v>
      </c>
      <c r="S111" s="202">
        <v>40.299999999999997</v>
      </c>
      <c r="T111" s="202">
        <v>44.51</v>
      </c>
      <c r="U111" s="205">
        <f t="shared" si="32"/>
        <v>0.1044665012406949</v>
      </c>
      <c r="V111" s="206">
        <f t="shared" si="33"/>
        <v>4.2100000000000009</v>
      </c>
    </row>
    <row r="112" spans="1:22" x14ac:dyDescent="0.2">
      <c r="A112" s="329"/>
      <c r="B112" s="329"/>
      <c r="C112" s="59" t="s">
        <v>5</v>
      </c>
      <c r="D112" s="156">
        <v>81.2</v>
      </c>
      <c r="E112" s="156">
        <v>80.8</v>
      </c>
      <c r="F112" s="156">
        <v>76.5</v>
      </c>
      <c r="G112" s="157"/>
      <c r="H112" s="157"/>
      <c r="I112" s="157">
        <v>82.7</v>
      </c>
      <c r="J112" s="157">
        <v>82.4</v>
      </c>
      <c r="K112" s="158"/>
      <c r="L112" s="158"/>
      <c r="M112" s="151"/>
      <c r="N112" s="142"/>
      <c r="O112" s="142"/>
      <c r="P112" s="142"/>
      <c r="Q112" s="142">
        <v>76.2</v>
      </c>
      <c r="R112" s="142">
        <v>78.099999999999994</v>
      </c>
      <c r="S112" s="202">
        <v>86</v>
      </c>
      <c r="T112" s="202">
        <v>97</v>
      </c>
      <c r="U112" s="205">
        <f t="shared" si="32"/>
        <v>0.12790697674418605</v>
      </c>
      <c r="V112" s="206">
        <f t="shared" si="33"/>
        <v>11</v>
      </c>
    </row>
    <row r="113" spans="1:22" x14ac:dyDescent="0.2">
      <c r="A113" s="329"/>
      <c r="B113" s="329"/>
      <c r="C113" s="59" t="s">
        <v>33</v>
      </c>
      <c r="D113" s="156">
        <v>52.1</v>
      </c>
      <c r="E113" s="156">
        <v>56.9</v>
      </c>
      <c r="F113" s="156">
        <v>51.7</v>
      </c>
      <c r="G113" s="157"/>
      <c r="H113" s="157"/>
      <c r="I113" s="157">
        <v>63.7</v>
      </c>
      <c r="J113" s="157">
        <v>69.099999999999994</v>
      </c>
      <c r="K113" s="158"/>
      <c r="L113" s="158"/>
      <c r="M113" s="151"/>
      <c r="N113" s="142"/>
      <c r="O113" s="142"/>
      <c r="P113" s="142"/>
      <c r="Q113" s="142">
        <v>77.900000000000006</v>
      </c>
      <c r="R113" s="142">
        <v>83.8</v>
      </c>
      <c r="S113" s="202">
        <v>86.7</v>
      </c>
      <c r="T113" s="202">
        <v>97.59</v>
      </c>
      <c r="U113" s="205">
        <f t="shared" si="32"/>
        <v>0.12560553633217997</v>
      </c>
      <c r="V113" s="206">
        <f t="shared" si="33"/>
        <v>10.89</v>
      </c>
    </row>
    <row r="114" spans="1:22" x14ac:dyDescent="0.2">
      <c r="A114" s="329"/>
      <c r="B114" s="329"/>
      <c r="C114" s="59" t="s">
        <v>6</v>
      </c>
      <c r="D114" s="156">
        <v>18.100000000000001</v>
      </c>
      <c r="E114" s="156">
        <v>24.6</v>
      </c>
      <c r="F114" s="156">
        <v>22.4</v>
      </c>
      <c r="G114" s="157"/>
      <c r="H114" s="157"/>
      <c r="I114" s="157">
        <v>25.1</v>
      </c>
      <c r="J114" s="157">
        <v>26.6</v>
      </c>
      <c r="K114" s="158"/>
      <c r="L114" s="158"/>
      <c r="M114" s="151"/>
      <c r="N114" s="142"/>
      <c r="O114" s="142"/>
      <c r="P114" s="142"/>
      <c r="Q114" s="142">
        <v>32.299999999999997</v>
      </c>
      <c r="R114" s="142">
        <v>37.200000000000003</v>
      </c>
      <c r="S114" s="202">
        <v>36.700000000000003</v>
      </c>
      <c r="T114" s="202">
        <v>42.78</v>
      </c>
      <c r="U114" s="205">
        <f t="shared" si="32"/>
        <v>0.16566757493188011</v>
      </c>
      <c r="V114" s="206">
        <f t="shared" si="33"/>
        <v>6.0799999999999983</v>
      </c>
    </row>
    <row r="115" spans="1:22" x14ac:dyDescent="0.2">
      <c r="A115" s="329"/>
      <c r="B115" s="329"/>
      <c r="C115" s="59" t="s">
        <v>34</v>
      </c>
      <c r="D115" s="156">
        <v>4.5</v>
      </c>
      <c r="E115" s="156">
        <v>4</v>
      </c>
      <c r="F115" s="156">
        <v>3.3</v>
      </c>
      <c r="G115" s="157"/>
      <c r="H115" s="157"/>
      <c r="I115" s="157">
        <v>4.5999999999999996</v>
      </c>
      <c r="J115" s="157">
        <v>4.4000000000000004</v>
      </c>
      <c r="K115" s="158"/>
      <c r="L115" s="158"/>
      <c r="M115" s="151"/>
      <c r="N115" s="142"/>
      <c r="O115" s="142"/>
      <c r="P115" s="142"/>
      <c r="Q115" s="142">
        <v>7.4</v>
      </c>
      <c r="R115" s="142">
        <v>6.9</v>
      </c>
      <c r="S115" s="202">
        <v>7</v>
      </c>
      <c r="T115" s="202">
        <v>9.49</v>
      </c>
      <c r="U115" s="205">
        <f t="shared" si="32"/>
        <v>0.35571428571428565</v>
      </c>
      <c r="V115" s="206">
        <f t="shared" si="33"/>
        <v>2.4900000000000002</v>
      </c>
    </row>
    <row r="116" spans="1:22" x14ac:dyDescent="0.2">
      <c r="A116" s="329"/>
      <c r="B116" s="329"/>
      <c r="C116" s="59" t="s">
        <v>7</v>
      </c>
      <c r="D116" s="169">
        <v>0.1</v>
      </c>
      <c r="E116" s="169">
        <v>0.1</v>
      </c>
      <c r="F116" s="169">
        <v>0.1</v>
      </c>
      <c r="G116" s="170"/>
      <c r="H116" s="170"/>
      <c r="I116" s="170">
        <v>0.2</v>
      </c>
      <c r="J116" s="170">
        <v>0.2</v>
      </c>
      <c r="K116" s="171"/>
      <c r="L116" s="171"/>
      <c r="M116" s="172"/>
      <c r="N116" s="166"/>
      <c r="O116" s="166"/>
      <c r="P116" s="166"/>
      <c r="Q116" s="166">
        <v>0.3</v>
      </c>
      <c r="R116" s="166">
        <v>0.4</v>
      </c>
      <c r="S116" s="204">
        <v>0.2</v>
      </c>
      <c r="T116" s="204">
        <v>0.3</v>
      </c>
      <c r="U116" s="205">
        <f t="shared" si="32"/>
        <v>0.49999999999999978</v>
      </c>
      <c r="V116" s="206">
        <f t="shared" si="33"/>
        <v>9.9999999999999978E-2</v>
      </c>
    </row>
    <row r="117" spans="1:22" x14ac:dyDescent="0.2">
      <c r="A117" s="368" t="s">
        <v>111</v>
      </c>
      <c r="B117" s="369"/>
      <c r="C117" s="370"/>
      <c r="D117" s="374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  <c r="R117" s="374"/>
      <c r="S117" s="374"/>
      <c r="T117" s="374"/>
      <c r="U117" s="374"/>
      <c r="V117" s="374"/>
    </row>
    <row r="118" spans="1:22" x14ac:dyDescent="0.2">
      <c r="A118" s="320" t="s">
        <v>48</v>
      </c>
      <c r="B118" s="320"/>
      <c r="C118" s="320"/>
      <c r="D118" s="173">
        <v>1.123</v>
      </c>
      <c r="E118" s="173">
        <v>1.196</v>
      </c>
      <c r="F118" s="173">
        <v>1.073</v>
      </c>
      <c r="G118" s="174"/>
      <c r="H118" s="174"/>
      <c r="I118" s="174">
        <v>1.153</v>
      </c>
      <c r="J118" s="174">
        <v>1.1739999999999999</v>
      </c>
      <c r="K118" s="175"/>
      <c r="L118" s="175"/>
      <c r="M118" s="176"/>
      <c r="N118" s="144"/>
      <c r="O118" s="144"/>
      <c r="P118" s="144"/>
      <c r="Q118" s="174">
        <v>1.17</v>
      </c>
      <c r="R118" s="144">
        <v>1.2330000000000001</v>
      </c>
      <c r="S118" s="207">
        <v>1.337</v>
      </c>
      <c r="T118" s="207">
        <v>1.51</v>
      </c>
      <c r="U118" s="132">
        <f>T118/S118-1</f>
        <v>0.12939416604338083</v>
      </c>
      <c r="V118" s="210">
        <f>T118-S118</f>
        <v>0.17300000000000004</v>
      </c>
    </row>
    <row r="119" spans="1:22" x14ac:dyDescent="0.2">
      <c r="A119" s="320" t="s">
        <v>49</v>
      </c>
      <c r="B119" s="320"/>
      <c r="C119" s="320"/>
      <c r="D119" s="159">
        <v>0.53300000000000003</v>
      </c>
      <c r="E119" s="159">
        <v>0.58499999999999996</v>
      </c>
      <c r="F119" s="159">
        <v>0.51800000000000002</v>
      </c>
      <c r="G119" s="160"/>
      <c r="H119" s="160"/>
      <c r="I119" s="160">
        <v>0.56799999999999995</v>
      </c>
      <c r="J119" s="160">
        <v>0.56000000000000005</v>
      </c>
      <c r="K119" s="161"/>
      <c r="L119" s="161"/>
      <c r="M119" s="151"/>
      <c r="N119" s="142"/>
      <c r="O119" s="142"/>
      <c r="P119" s="142"/>
      <c r="Q119" s="142">
        <v>0.56000000000000005</v>
      </c>
      <c r="R119" s="142">
        <v>0.61</v>
      </c>
      <c r="S119" s="208">
        <v>0.64600000000000002</v>
      </c>
      <c r="T119" s="208">
        <v>0.72599999999999998</v>
      </c>
      <c r="U119" s="132">
        <f t="shared" ref="U119:U128" si="34">T119/S119-1</f>
        <v>0.12383900928792557</v>
      </c>
      <c r="V119" s="210">
        <f t="shared" ref="V119:V128" si="35">T119-S119</f>
        <v>7.999999999999996E-2</v>
      </c>
    </row>
    <row r="120" spans="1:22" x14ac:dyDescent="0.2">
      <c r="A120" s="320" t="s">
        <v>50</v>
      </c>
      <c r="B120" s="320"/>
      <c r="C120" s="320"/>
      <c r="D120" s="164">
        <v>0.87</v>
      </c>
      <c r="E120" s="164">
        <v>0.96199999999999997</v>
      </c>
      <c r="F120" s="164">
        <v>0.86899999999999999</v>
      </c>
      <c r="G120" s="165"/>
      <c r="H120" s="165"/>
      <c r="I120" s="165">
        <v>0.999</v>
      </c>
      <c r="J120" s="165">
        <v>0.97899999999999998</v>
      </c>
      <c r="K120" s="165">
        <v>0.98899999999999999</v>
      </c>
      <c r="L120" s="165">
        <v>1.075</v>
      </c>
      <c r="M120" s="166">
        <v>1.125</v>
      </c>
      <c r="N120" s="166">
        <v>1.1120000000000001</v>
      </c>
      <c r="O120" s="167">
        <f>O76/O77</f>
        <v>1.0210113137843455</v>
      </c>
      <c r="P120" s="167">
        <f>P76/P77</f>
        <v>0.97789336801040316</v>
      </c>
      <c r="Q120" s="167">
        <f>Q76/Q77</f>
        <v>0.95066495066495071</v>
      </c>
      <c r="R120" s="167">
        <v>1.008</v>
      </c>
      <c r="S120" s="209">
        <v>1.01</v>
      </c>
      <c r="T120" s="209">
        <v>1.1379999999999999</v>
      </c>
      <c r="U120" s="132">
        <f t="shared" si="34"/>
        <v>0.12673267326732662</v>
      </c>
      <c r="V120" s="210">
        <f t="shared" si="35"/>
        <v>0.12799999999999989</v>
      </c>
    </row>
    <row r="121" spans="1:22" x14ac:dyDescent="0.2">
      <c r="A121" s="238" t="s">
        <v>131</v>
      </c>
      <c r="B121" s="238"/>
      <c r="C121" s="249"/>
      <c r="D121" s="250"/>
      <c r="E121" s="250"/>
      <c r="F121" s="250"/>
      <c r="G121" s="251"/>
      <c r="H121" s="251"/>
      <c r="I121" s="251"/>
      <c r="J121" s="251"/>
      <c r="K121" s="251"/>
      <c r="L121" s="251"/>
      <c r="M121" s="252"/>
      <c r="N121" s="252"/>
      <c r="O121" s="253"/>
      <c r="P121" s="253"/>
      <c r="Q121" s="253"/>
      <c r="R121" s="256">
        <v>4656</v>
      </c>
      <c r="S121" s="254">
        <v>4930</v>
      </c>
      <c r="T121" s="254">
        <v>5492</v>
      </c>
      <c r="U121" s="132">
        <f t="shared" si="34"/>
        <v>0.11399594320486806</v>
      </c>
      <c r="V121" s="115">
        <f t="shared" si="35"/>
        <v>562</v>
      </c>
    </row>
    <row r="122" spans="1:22" x14ac:dyDescent="0.2">
      <c r="A122" s="376" t="s">
        <v>134</v>
      </c>
      <c r="B122" s="377"/>
      <c r="C122" s="255">
        <v>1</v>
      </c>
      <c r="D122" s="250"/>
      <c r="E122" s="250"/>
      <c r="F122" s="250"/>
      <c r="G122" s="251"/>
      <c r="H122" s="251"/>
      <c r="I122" s="251"/>
      <c r="J122" s="251"/>
      <c r="K122" s="251"/>
      <c r="L122" s="251"/>
      <c r="M122" s="252"/>
      <c r="N122" s="252"/>
      <c r="O122" s="253"/>
      <c r="P122" s="253"/>
      <c r="Q122" s="253"/>
      <c r="R122" s="256">
        <v>2310</v>
      </c>
      <c r="S122" s="254">
        <v>2582</v>
      </c>
      <c r="T122" s="254">
        <v>2730</v>
      </c>
      <c r="U122" s="132">
        <f t="shared" si="34"/>
        <v>5.7319907048799301E-2</v>
      </c>
      <c r="V122" s="115">
        <f t="shared" si="35"/>
        <v>148</v>
      </c>
    </row>
    <row r="123" spans="1:22" x14ac:dyDescent="0.2">
      <c r="A123" s="378"/>
      <c r="B123" s="336"/>
      <c r="C123" s="255">
        <v>2</v>
      </c>
      <c r="D123" s="250"/>
      <c r="E123" s="250"/>
      <c r="F123" s="250"/>
      <c r="G123" s="251"/>
      <c r="H123" s="251"/>
      <c r="I123" s="251"/>
      <c r="J123" s="251"/>
      <c r="K123" s="251"/>
      <c r="L123" s="251"/>
      <c r="M123" s="252"/>
      <c r="N123" s="252"/>
      <c r="O123" s="253"/>
      <c r="P123" s="253"/>
      <c r="Q123" s="253"/>
      <c r="R123" s="256">
        <v>1768</v>
      </c>
      <c r="S123" s="254">
        <v>1821</v>
      </c>
      <c r="T123" s="254">
        <v>2085</v>
      </c>
      <c r="U123" s="132">
        <f t="shared" si="34"/>
        <v>0.14497528830313011</v>
      </c>
      <c r="V123" s="115">
        <f t="shared" si="35"/>
        <v>264</v>
      </c>
    </row>
    <row r="124" spans="1:22" x14ac:dyDescent="0.2">
      <c r="A124" s="378"/>
      <c r="B124" s="336"/>
      <c r="C124" s="255">
        <v>3</v>
      </c>
      <c r="D124" s="250"/>
      <c r="E124" s="250"/>
      <c r="F124" s="250"/>
      <c r="G124" s="251"/>
      <c r="H124" s="251"/>
      <c r="I124" s="251"/>
      <c r="J124" s="251"/>
      <c r="K124" s="251"/>
      <c r="L124" s="251"/>
      <c r="M124" s="252"/>
      <c r="N124" s="252"/>
      <c r="O124" s="253"/>
      <c r="P124" s="253"/>
      <c r="Q124" s="253"/>
      <c r="R124" s="256">
        <v>427</v>
      </c>
      <c r="S124" s="254">
        <v>398</v>
      </c>
      <c r="T124" s="254">
        <v>510</v>
      </c>
      <c r="U124" s="132">
        <f t="shared" si="34"/>
        <v>0.28140703517587951</v>
      </c>
      <c r="V124" s="115">
        <f t="shared" si="35"/>
        <v>112</v>
      </c>
    </row>
    <row r="125" spans="1:22" x14ac:dyDescent="0.2">
      <c r="A125" s="378"/>
      <c r="B125" s="336"/>
      <c r="C125" s="255">
        <v>4</v>
      </c>
      <c r="D125" s="250"/>
      <c r="E125" s="250"/>
      <c r="F125" s="250"/>
      <c r="G125" s="251"/>
      <c r="H125" s="251"/>
      <c r="I125" s="251"/>
      <c r="J125" s="251"/>
      <c r="K125" s="251"/>
      <c r="L125" s="251"/>
      <c r="M125" s="252"/>
      <c r="N125" s="252"/>
      <c r="O125" s="253"/>
      <c r="P125" s="253"/>
      <c r="Q125" s="253"/>
      <c r="R125" s="256">
        <v>99</v>
      </c>
      <c r="S125" s="254">
        <v>81</v>
      </c>
      <c r="T125" s="254">
        <v>117</v>
      </c>
      <c r="U125" s="132">
        <f t="shared" si="34"/>
        <v>0.44444444444444442</v>
      </c>
      <c r="V125" s="115">
        <f t="shared" si="35"/>
        <v>36</v>
      </c>
    </row>
    <row r="126" spans="1:22" x14ac:dyDescent="0.2">
      <c r="A126" s="378"/>
      <c r="B126" s="336"/>
      <c r="C126" s="255">
        <v>5</v>
      </c>
      <c r="D126" s="250"/>
      <c r="E126" s="250"/>
      <c r="F126" s="250"/>
      <c r="G126" s="251"/>
      <c r="H126" s="251"/>
      <c r="I126" s="251"/>
      <c r="J126" s="251"/>
      <c r="K126" s="251"/>
      <c r="L126" s="251"/>
      <c r="M126" s="252"/>
      <c r="N126" s="252"/>
      <c r="O126" s="253"/>
      <c r="P126" s="253"/>
      <c r="Q126" s="253"/>
      <c r="R126" s="256">
        <v>32</v>
      </c>
      <c r="S126" s="254">
        <v>32</v>
      </c>
      <c r="T126" s="254">
        <v>27</v>
      </c>
      <c r="U126" s="132">
        <f t="shared" si="34"/>
        <v>-0.15625</v>
      </c>
      <c r="V126" s="115">
        <f t="shared" si="35"/>
        <v>-5</v>
      </c>
    </row>
    <row r="127" spans="1:22" x14ac:dyDescent="0.2">
      <c r="A127" s="378"/>
      <c r="B127" s="336"/>
      <c r="C127" s="255" t="s">
        <v>132</v>
      </c>
      <c r="D127" s="250"/>
      <c r="E127" s="250"/>
      <c r="F127" s="250"/>
      <c r="G127" s="251"/>
      <c r="H127" s="251"/>
      <c r="I127" s="251"/>
      <c r="J127" s="251"/>
      <c r="K127" s="251"/>
      <c r="L127" s="251"/>
      <c r="M127" s="252"/>
      <c r="N127" s="252"/>
      <c r="O127" s="253"/>
      <c r="P127" s="253"/>
      <c r="Q127" s="253"/>
      <c r="R127" s="256">
        <v>19</v>
      </c>
      <c r="S127" s="254">
        <v>15</v>
      </c>
      <c r="T127" s="254">
        <v>22</v>
      </c>
      <c r="U127" s="132">
        <f t="shared" si="34"/>
        <v>0.46666666666666656</v>
      </c>
      <c r="V127" s="115">
        <f t="shared" si="35"/>
        <v>7</v>
      </c>
    </row>
    <row r="128" spans="1:22" x14ac:dyDescent="0.2">
      <c r="A128" s="379"/>
      <c r="B128" s="380"/>
      <c r="C128" s="249" t="s">
        <v>133</v>
      </c>
      <c r="D128" s="250"/>
      <c r="E128" s="250"/>
      <c r="F128" s="250"/>
      <c r="G128" s="251"/>
      <c r="H128" s="251"/>
      <c r="I128" s="251"/>
      <c r="J128" s="251"/>
      <c r="K128" s="251"/>
      <c r="L128" s="251"/>
      <c r="M128" s="252"/>
      <c r="N128" s="252"/>
      <c r="O128" s="253"/>
      <c r="P128" s="253"/>
      <c r="Q128" s="253"/>
      <c r="R128" s="256">
        <v>1</v>
      </c>
      <c r="S128" s="254">
        <v>1</v>
      </c>
      <c r="T128" s="254">
        <v>1</v>
      </c>
      <c r="U128" s="132">
        <f t="shared" si="34"/>
        <v>0</v>
      </c>
      <c r="V128" s="115">
        <f t="shared" si="35"/>
        <v>0</v>
      </c>
    </row>
    <row r="129" spans="1:25" ht="25.5" customHeight="1" x14ac:dyDescent="0.2">
      <c r="A129" s="353" t="s">
        <v>51</v>
      </c>
      <c r="B129" s="353"/>
      <c r="C129" s="359"/>
      <c r="D129" s="356"/>
      <c r="E129" s="356"/>
      <c r="F129" s="356"/>
      <c r="G129" s="356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  <c r="T129" s="356"/>
      <c r="U129" s="356"/>
      <c r="V129" s="356"/>
    </row>
    <row r="130" spans="1:25" x14ac:dyDescent="0.2">
      <c r="A130" s="326" t="s">
        <v>52</v>
      </c>
      <c r="B130" s="317"/>
      <c r="C130" s="360"/>
      <c r="D130" s="374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/>
      <c r="R130" s="374"/>
      <c r="S130" s="374"/>
      <c r="T130" s="374"/>
      <c r="U130" s="374"/>
      <c r="V130" s="374"/>
    </row>
    <row r="131" spans="1:25" x14ac:dyDescent="0.2">
      <c r="A131" s="320" t="s">
        <v>53</v>
      </c>
      <c r="B131" s="320"/>
      <c r="C131" s="320"/>
      <c r="D131" s="54">
        <v>3804</v>
      </c>
      <c r="E131" s="54">
        <v>3738</v>
      </c>
      <c r="F131" s="54">
        <v>4155</v>
      </c>
      <c r="G131" s="54">
        <v>4394</v>
      </c>
      <c r="H131" s="54">
        <v>4172</v>
      </c>
      <c r="I131" s="54">
        <v>4520</v>
      </c>
      <c r="J131" s="54">
        <v>5286</v>
      </c>
      <c r="K131" s="54">
        <v>5390</v>
      </c>
      <c r="L131" s="54">
        <v>4767</v>
      </c>
      <c r="M131" s="54">
        <v>4577</v>
      </c>
      <c r="N131" s="54">
        <v>4905</v>
      </c>
      <c r="O131" s="55">
        <v>4822</v>
      </c>
      <c r="P131" s="92">
        <v>4647</v>
      </c>
      <c r="Q131" s="92">
        <v>5723</v>
      </c>
      <c r="R131" s="162">
        <v>5204</v>
      </c>
      <c r="S131" s="141">
        <v>5480</v>
      </c>
      <c r="T131" s="257">
        <v>5271</v>
      </c>
      <c r="U131" s="132">
        <f>T131/S131-1</f>
        <v>-3.8138686131386823E-2</v>
      </c>
      <c r="V131" s="115">
        <f>T131-S131</f>
        <v>-209</v>
      </c>
    </row>
    <row r="132" spans="1:25" x14ac:dyDescent="0.2">
      <c r="A132" s="347" t="s">
        <v>4</v>
      </c>
      <c r="B132" s="357"/>
      <c r="C132" s="59" t="s">
        <v>1</v>
      </c>
      <c r="D132" s="42">
        <v>1730</v>
      </c>
      <c r="E132" s="42">
        <v>1718</v>
      </c>
      <c r="F132" s="42">
        <v>1919</v>
      </c>
      <c r="G132" s="42">
        <v>1999</v>
      </c>
      <c r="H132" s="42">
        <v>1893</v>
      </c>
      <c r="I132" s="42">
        <v>1995</v>
      </c>
      <c r="J132" s="42">
        <v>2348</v>
      </c>
      <c r="K132" s="42">
        <v>2497</v>
      </c>
      <c r="L132" s="42">
        <v>2143</v>
      </c>
      <c r="M132" s="42">
        <v>2043</v>
      </c>
      <c r="N132" s="42">
        <v>2195</v>
      </c>
      <c r="O132" s="61">
        <v>2191</v>
      </c>
      <c r="P132" s="87">
        <v>2088</v>
      </c>
      <c r="Q132" s="87">
        <v>2705</v>
      </c>
      <c r="R132" s="163">
        <v>2395</v>
      </c>
      <c r="S132" s="141" t="s">
        <v>114</v>
      </c>
      <c r="T132" s="141">
        <v>2394</v>
      </c>
      <c r="U132" s="132"/>
      <c r="V132" s="115"/>
    </row>
    <row r="133" spans="1:25" x14ac:dyDescent="0.2">
      <c r="A133" s="348"/>
      <c r="B133" s="358"/>
      <c r="C133" s="59" t="s">
        <v>2</v>
      </c>
      <c r="D133" s="42">
        <f t="shared" ref="D133:J133" si="36">D131-D132</f>
        <v>2074</v>
      </c>
      <c r="E133" s="42">
        <f t="shared" si="36"/>
        <v>2020</v>
      </c>
      <c r="F133" s="42">
        <f t="shared" si="36"/>
        <v>2236</v>
      </c>
      <c r="G133" s="42">
        <f t="shared" si="36"/>
        <v>2395</v>
      </c>
      <c r="H133" s="42">
        <f t="shared" si="36"/>
        <v>2279</v>
      </c>
      <c r="I133" s="42">
        <f t="shared" si="36"/>
        <v>2525</v>
      </c>
      <c r="J133" s="42">
        <f t="shared" si="36"/>
        <v>2938</v>
      </c>
      <c r="K133" s="42">
        <v>2893</v>
      </c>
      <c r="L133" s="42">
        <v>2624</v>
      </c>
      <c r="M133" s="42">
        <v>2534</v>
      </c>
      <c r="N133" s="42">
        <v>2710</v>
      </c>
      <c r="O133" s="61">
        <v>2631</v>
      </c>
      <c r="P133" s="87">
        <v>2559</v>
      </c>
      <c r="Q133" s="87">
        <v>3018</v>
      </c>
      <c r="R133" s="163">
        <v>2809</v>
      </c>
      <c r="S133" s="141" t="s">
        <v>114</v>
      </c>
      <c r="T133" s="141">
        <v>2877</v>
      </c>
      <c r="U133" s="132"/>
      <c r="V133" s="115"/>
    </row>
    <row r="134" spans="1:25" x14ac:dyDescent="0.2">
      <c r="A134" s="348"/>
      <c r="B134" s="320" t="s">
        <v>54</v>
      </c>
      <c r="C134" s="320"/>
      <c r="D134" s="42">
        <v>2772</v>
      </c>
      <c r="E134" s="42">
        <v>3599</v>
      </c>
      <c r="F134" s="42">
        <v>3057</v>
      </c>
      <c r="G134" s="42">
        <v>3116</v>
      </c>
      <c r="H134" s="42">
        <v>2998</v>
      </c>
      <c r="I134" s="42">
        <v>3130</v>
      </c>
      <c r="J134" s="42">
        <v>3628</v>
      </c>
      <c r="K134" s="42">
        <v>3590</v>
      </c>
      <c r="L134" s="42">
        <v>3118</v>
      </c>
      <c r="M134" s="42">
        <v>2951</v>
      </c>
      <c r="N134" s="42">
        <v>3217</v>
      </c>
      <c r="O134" s="61">
        <v>3232</v>
      </c>
      <c r="P134" s="87">
        <v>2996</v>
      </c>
      <c r="Q134" s="87">
        <v>3795</v>
      </c>
      <c r="R134" s="87">
        <v>3416</v>
      </c>
      <c r="S134" s="145">
        <v>3609</v>
      </c>
      <c r="T134" s="145">
        <v>3502</v>
      </c>
      <c r="U134" s="132">
        <f t="shared" ref="U134:U151" si="37">T134/S134-1</f>
        <v>-2.9648101967303941E-2</v>
      </c>
      <c r="V134" s="115">
        <f t="shared" ref="V134:V151" si="38">T134-S134</f>
        <v>-107</v>
      </c>
    </row>
    <row r="135" spans="1:25" x14ac:dyDescent="0.2">
      <c r="A135" s="348"/>
      <c r="B135" s="357"/>
      <c r="C135" s="59" t="s">
        <v>1</v>
      </c>
      <c r="D135" s="42">
        <v>1228</v>
      </c>
      <c r="E135" s="42">
        <v>1651</v>
      </c>
      <c r="F135" s="42">
        <v>1415</v>
      </c>
      <c r="G135" s="42"/>
      <c r="H135" s="42"/>
      <c r="I135" s="42"/>
      <c r="J135" s="42">
        <v>1643</v>
      </c>
      <c r="K135" s="42"/>
      <c r="L135" s="42"/>
      <c r="M135" s="42">
        <v>1277</v>
      </c>
      <c r="N135" s="42">
        <v>1434</v>
      </c>
      <c r="O135" s="61">
        <v>1450</v>
      </c>
      <c r="P135" s="87">
        <v>1332</v>
      </c>
      <c r="Q135" s="87">
        <v>1780</v>
      </c>
      <c r="R135" s="87">
        <v>1543</v>
      </c>
      <c r="S135" s="145">
        <v>1670</v>
      </c>
      <c r="T135" s="145">
        <v>1599</v>
      </c>
      <c r="U135" s="132">
        <f t="shared" si="37"/>
        <v>-4.2514970059880253E-2</v>
      </c>
      <c r="V135" s="115">
        <f t="shared" si="38"/>
        <v>-71</v>
      </c>
    </row>
    <row r="136" spans="1:25" x14ac:dyDescent="0.2">
      <c r="A136" s="348"/>
      <c r="B136" s="358"/>
      <c r="C136" s="59" t="s">
        <v>2</v>
      </c>
      <c r="D136" s="42">
        <f>D134-D135</f>
        <v>1544</v>
      </c>
      <c r="E136" s="42">
        <f>E134-E135</f>
        <v>1948</v>
      </c>
      <c r="F136" s="42">
        <f>F134-F135</f>
        <v>1642</v>
      </c>
      <c r="G136" s="42"/>
      <c r="H136" s="42"/>
      <c r="I136" s="42"/>
      <c r="J136" s="42">
        <v>1985</v>
      </c>
      <c r="K136" s="42"/>
      <c r="L136" s="42"/>
      <c r="M136" s="42">
        <v>1674</v>
      </c>
      <c r="N136" s="42">
        <v>1783</v>
      </c>
      <c r="O136" s="61">
        <v>1782</v>
      </c>
      <c r="P136" s="87">
        <v>1664</v>
      </c>
      <c r="Q136" s="87">
        <v>2015</v>
      </c>
      <c r="R136" s="87">
        <v>1873</v>
      </c>
      <c r="S136" s="145">
        <v>1939</v>
      </c>
      <c r="T136" s="145">
        <v>1903</v>
      </c>
      <c r="U136" s="132">
        <f t="shared" si="37"/>
        <v>-1.8566271273852464E-2</v>
      </c>
      <c r="V136" s="115">
        <f t="shared" si="38"/>
        <v>-36</v>
      </c>
    </row>
    <row r="137" spans="1:25" x14ac:dyDescent="0.2">
      <c r="A137" s="348"/>
      <c r="B137" s="320" t="s">
        <v>55</v>
      </c>
      <c r="C137" s="320"/>
      <c r="D137" s="42">
        <v>862</v>
      </c>
      <c r="E137" s="42">
        <v>944</v>
      </c>
      <c r="F137" s="42">
        <v>958</v>
      </c>
      <c r="G137" s="42">
        <v>1139</v>
      </c>
      <c r="H137" s="42">
        <v>966</v>
      </c>
      <c r="I137" s="42">
        <v>1191</v>
      </c>
      <c r="J137" s="42">
        <v>1343</v>
      </c>
      <c r="K137" s="42">
        <v>1294</v>
      </c>
      <c r="L137" s="42">
        <v>1142</v>
      </c>
      <c r="M137" s="42">
        <v>1094</v>
      </c>
      <c r="N137" s="42">
        <v>1246</v>
      </c>
      <c r="O137" s="61">
        <v>1203</v>
      </c>
      <c r="P137" s="87">
        <v>1239</v>
      </c>
      <c r="Q137" s="87">
        <v>1568</v>
      </c>
      <c r="R137" s="87">
        <v>1458</v>
      </c>
      <c r="S137" s="145">
        <v>1541</v>
      </c>
      <c r="T137" s="145">
        <v>1522</v>
      </c>
      <c r="U137" s="132">
        <f t="shared" si="37"/>
        <v>-1.2329656067488592E-2</v>
      </c>
      <c r="V137" s="115">
        <f t="shared" si="38"/>
        <v>-19</v>
      </c>
    </row>
    <row r="138" spans="1:25" x14ac:dyDescent="0.2">
      <c r="A138" s="348"/>
      <c r="B138" s="357"/>
      <c r="C138" s="59" t="s">
        <v>1</v>
      </c>
      <c r="D138" s="42">
        <v>406</v>
      </c>
      <c r="E138" s="42">
        <v>421</v>
      </c>
      <c r="F138" s="42">
        <v>437</v>
      </c>
      <c r="G138" s="42"/>
      <c r="H138" s="42"/>
      <c r="I138" s="42"/>
      <c r="J138" s="42">
        <v>561</v>
      </c>
      <c r="K138" s="42"/>
      <c r="L138" s="42"/>
      <c r="M138" s="42">
        <v>469</v>
      </c>
      <c r="N138" s="42">
        <v>540</v>
      </c>
      <c r="O138" s="61">
        <v>530</v>
      </c>
      <c r="P138" s="87">
        <v>536</v>
      </c>
      <c r="Q138" s="87">
        <v>741</v>
      </c>
      <c r="R138" s="87">
        <v>677</v>
      </c>
      <c r="S138" s="142">
        <v>652</v>
      </c>
      <c r="T138" s="142">
        <v>655</v>
      </c>
      <c r="U138" s="132">
        <f t="shared" si="37"/>
        <v>4.6012269938651151E-3</v>
      </c>
      <c r="V138" s="115">
        <f t="shared" si="38"/>
        <v>3</v>
      </c>
    </row>
    <row r="139" spans="1:25" x14ac:dyDescent="0.2">
      <c r="A139" s="348"/>
      <c r="B139" s="358"/>
      <c r="C139" s="59" t="s">
        <v>2</v>
      </c>
      <c r="D139" s="42">
        <f>D137-D138</f>
        <v>456</v>
      </c>
      <c r="E139" s="42">
        <f>E137-E138</f>
        <v>523</v>
      </c>
      <c r="F139" s="42">
        <f>F137-F138</f>
        <v>521</v>
      </c>
      <c r="G139" s="42"/>
      <c r="H139" s="42"/>
      <c r="I139" s="42"/>
      <c r="J139" s="42">
        <v>782</v>
      </c>
      <c r="K139" s="42"/>
      <c r="L139" s="42"/>
      <c r="M139" s="42">
        <v>625</v>
      </c>
      <c r="N139" s="42">
        <v>706</v>
      </c>
      <c r="O139" s="61">
        <v>673</v>
      </c>
      <c r="P139" s="87">
        <v>703</v>
      </c>
      <c r="Q139" s="87">
        <v>827</v>
      </c>
      <c r="R139" s="87">
        <v>781</v>
      </c>
      <c r="S139" s="142">
        <v>889</v>
      </c>
      <c r="T139" s="142">
        <v>867</v>
      </c>
      <c r="U139" s="132">
        <f t="shared" si="37"/>
        <v>-2.4746906636670452E-2</v>
      </c>
      <c r="V139" s="115">
        <f t="shared" si="38"/>
        <v>-22</v>
      </c>
      <c r="X139" s="233"/>
      <c r="Y139" s="233"/>
    </row>
    <row r="140" spans="1:25" x14ac:dyDescent="0.2">
      <c r="A140" s="348"/>
      <c r="B140" s="320" t="s">
        <v>20</v>
      </c>
      <c r="C140" s="320"/>
      <c r="D140" s="42">
        <v>170</v>
      </c>
      <c r="E140" s="42">
        <v>139</v>
      </c>
      <c r="F140" s="42">
        <v>140</v>
      </c>
      <c r="G140" s="42">
        <v>139</v>
      </c>
      <c r="H140" s="42">
        <v>208</v>
      </c>
      <c r="I140" s="42">
        <v>199</v>
      </c>
      <c r="J140" s="42">
        <v>315</v>
      </c>
      <c r="K140" s="42">
        <v>506</v>
      </c>
      <c r="L140" s="42">
        <v>507</v>
      </c>
      <c r="M140" s="42">
        <v>532</v>
      </c>
      <c r="N140" s="42">
        <v>442</v>
      </c>
      <c r="O140" s="61">
        <v>387</v>
      </c>
      <c r="P140" s="87">
        <v>412</v>
      </c>
      <c r="Q140" s="87">
        <v>360</v>
      </c>
      <c r="R140" s="87">
        <v>330</v>
      </c>
      <c r="S140" s="141" t="s">
        <v>114</v>
      </c>
      <c r="T140" s="141">
        <v>247</v>
      </c>
      <c r="U140" s="132"/>
      <c r="V140" s="115"/>
    </row>
    <row r="141" spans="1:25" x14ac:dyDescent="0.2">
      <c r="A141" s="348"/>
      <c r="B141" s="357"/>
      <c r="C141" s="59" t="s">
        <v>1</v>
      </c>
      <c r="D141" s="42">
        <v>96</v>
      </c>
      <c r="E141" s="42">
        <v>67</v>
      </c>
      <c r="F141" s="42">
        <v>67</v>
      </c>
      <c r="G141" s="42">
        <v>70</v>
      </c>
      <c r="H141" s="42">
        <v>98</v>
      </c>
      <c r="I141" s="42">
        <v>96</v>
      </c>
      <c r="J141" s="42">
        <v>144</v>
      </c>
      <c r="K141" s="42">
        <v>260</v>
      </c>
      <c r="L141" s="42">
        <v>257</v>
      </c>
      <c r="M141" s="42">
        <v>297</v>
      </c>
      <c r="N141" s="42">
        <v>221</v>
      </c>
      <c r="O141" s="61">
        <v>211</v>
      </c>
      <c r="P141" s="87">
        <v>220</v>
      </c>
      <c r="Q141" s="87">
        <v>184</v>
      </c>
      <c r="R141" s="87">
        <v>175</v>
      </c>
      <c r="S141" s="141" t="s">
        <v>114</v>
      </c>
      <c r="T141" s="141">
        <v>140</v>
      </c>
      <c r="U141" s="132"/>
      <c r="V141" s="115"/>
    </row>
    <row r="142" spans="1:25" x14ac:dyDescent="0.2">
      <c r="A142" s="349"/>
      <c r="B142" s="358"/>
      <c r="C142" s="59" t="s">
        <v>2</v>
      </c>
      <c r="D142" s="42">
        <f t="shared" ref="D142:J142" si="39">D140-D141</f>
        <v>74</v>
      </c>
      <c r="E142" s="42">
        <f t="shared" si="39"/>
        <v>72</v>
      </c>
      <c r="F142" s="42">
        <f t="shared" si="39"/>
        <v>73</v>
      </c>
      <c r="G142" s="42">
        <f t="shared" si="39"/>
        <v>69</v>
      </c>
      <c r="H142" s="42">
        <f t="shared" si="39"/>
        <v>110</v>
      </c>
      <c r="I142" s="42">
        <f t="shared" si="39"/>
        <v>103</v>
      </c>
      <c r="J142" s="42">
        <f t="shared" si="39"/>
        <v>171</v>
      </c>
      <c r="K142" s="42">
        <v>246</v>
      </c>
      <c r="L142" s="42">
        <v>250</v>
      </c>
      <c r="M142" s="42">
        <v>235</v>
      </c>
      <c r="N142" s="42">
        <v>221</v>
      </c>
      <c r="O142" s="61">
        <v>176</v>
      </c>
      <c r="P142" s="87">
        <v>192</v>
      </c>
      <c r="Q142" s="87">
        <v>176</v>
      </c>
      <c r="R142" s="87">
        <v>155</v>
      </c>
      <c r="S142" s="141" t="s">
        <v>114</v>
      </c>
      <c r="T142" s="141">
        <v>107</v>
      </c>
      <c r="U142" s="132"/>
      <c r="V142" s="115"/>
    </row>
    <row r="143" spans="1:25" x14ac:dyDescent="0.2">
      <c r="A143" s="320" t="s">
        <v>56</v>
      </c>
      <c r="B143" s="320"/>
      <c r="C143" s="320"/>
      <c r="D143" s="42">
        <v>4485</v>
      </c>
      <c r="E143" s="42">
        <v>4277</v>
      </c>
      <c r="F143" s="42">
        <v>4671</v>
      </c>
      <c r="G143" s="42">
        <v>4809</v>
      </c>
      <c r="H143" s="42">
        <v>4816</v>
      </c>
      <c r="I143" s="42">
        <v>4846</v>
      </c>
      <c r="J143" s="42">
        <v>6032</v>
      </c>
      <c r="K143" s="42">
        <v>6193</v>
      </c>
      <c r="L143" s="42">
        <v>4749</v>
      </c>
      <c r="M143" s="42">
        <v>4669</v>
      </c>
      <c r="N143" s="42">
        <v>5017</v>
      </c>
      <c r="O143" s="61">
        <v>4905</v>
      </c>
      <c r="P143" s="87">
        <v>4647</v>
      </c>
      <c r="Q143" s="87">
        <v>4611</v>
      </c>
      <c r="R143" s="87">
        <v>4343</v>
      </c>
      <c r="S143" s="141">
        <v>4313</v>
      </c>
      <c r="T143" s="257">
        <v>4029</v>
      </c>
      <c r="U143" s="132">
        <f t="shared" si="37"/>
        <v>-6.584743797820547E-2</v>
      </c>
      <c r="V143" s="115">
        <f t="shared" si="38"/>
        <v>-284</v>
      </c>
    </row>
    <row r="144" spans="1:25" x14ac:dyDescent="0.2">
      <c r="A144" s="347" t="s">
        <v>4</v>
      </c>
      <c r="B144" s="357"/>
      <c r="C144" s="59" t="s">
        <v>1</v>
      </c>
      <c r="D144" s="42">
        <v>2160</v>
      </c>
      <c r="E144" s="42">
        <v>2052</v>
      </c>
      <c r="F144" s="42">
        <v>2246</v>
      </c>
      <c r="G144" s="42">
        <v>2275</v>
      </c>
      <c r="H144" s="42">
        <v>2372</v>
      </c>
      <c r="I144" s="42">
        <v>2353</v>
      </c>
      <c r="J144" s="42">
        <v>2899</v>
      </c>
      <c r="K144" s="42">
        <v>3059</v>
      </c>
      <c r="L144" s="42">
        <v>2300</v>
      </c>
      <c r="M144" s="42">
        <v>2212</v>
      </c>
      <c r="N144" s="42">
        <v>2360</v>
      </c>
      <c r="O144" s="61">
        <v>2264</v>
      </c>
      <c r="P144" s="87">
        <v>2250</v>
      </c>
      <c r="Q144" s="87">
        <v>2243</v>
      </c>
      <c r="R144" s="87">
        <v>2092</v>
      </c>
      <c r="S144" s="141" t="s">
        <v>114</v>
      </c>
      <c r="T144" s="141">
        <v>1954</v>
      </c>
      <c r="U144" s="132"/>
      <c r="V144" s="115"/>
    </row>
    <row r="145" spans="1:22" x14ac:dyDescent="0.2">
      <c r="A145" s="372"/>
      <c r="B145" s="358"/>
      <c r="C145" s="59" t="s">
        <v>2</v>
      </c>
      <c r="D145" s="42">
        <f t="shared" ref="D145:J145" si="40">D143-D144</f>
        <v>2325</v>
      </c>
      <c r="E145" s="42">
        <f t="shared" si="40"/>
        <v>2225</v>
      </c>
      <c r="F145" s="42">
        <f t="shared" si="40"/>
        <v>2425</v>
      </c>
      <c r="G145" s="42">
        <f t="shared" si="40"/>
        <v>2534</v>
      </c>
      <c r="H145" s="42">
        <f t="shared" si="40"/>
        <v>2444</v>
      </c>
      <c r="I145" s="42">
        <f t="shared" si="40"/>
        <v>2493</v>
      </c>
      <c r="J145" s="42">
        <f t="shared" si="40"/>
        <v>3133</v>
      </c>
      <c r="K145" s="42">
        <v>3134</v>
      </c>
      <c r="L145" s="42">
        <v>2449</v>
      </c>
      <c r="M145" s="42">
        <v>2457</v>
      </c>
      <c r="N145" s="42">
        <v>2657</v>
      </c>
      <c r="O145" s="61">
        <v>2641</v>
      </c>
      <c r="P145" s="87">
        <v>2397</v>
      </c>
      <c r="Q145" s="87">
        <v>2368</v>
      </c>
      <c r="R145" s="87">
        <v>2251</v>
      </c>
      <c r="S145" s="141" t="s">
        <v>114</v>
      </c>
      <c r="T145" s="141">
        <v>2075</v>
      </c>
      <c r="U145" s="132"/>
      <c r="V145" s="115"/>
    </row>
    <row r="146" spans="1:22" x14ac:dyDescent="0.2">
      <c r="A146" s="372"/>
      <c r="B146" s="320" t="s">
        <v>57</v>
      </c>
      <c r="C146" s="320"/>
      <c r="D146" s="42">
        <v>2582</v>
      </c>
      <c r="E146" s="42">
        <v>2354</v>
      </c>
      <c r="F146" s="42">
        <v>2563</v>
      </c>
      <c r="G146" s="42">
        <v>2573</v>
      </c>
      <c r="H146" s="42">
        <v>2714</v>
      </c>
      <c r="I146" s="42">
        <v>2401</v>
      </c>
      <c r="J146" s="42">
        <v>2761</v>
      </c>
      <c r="K146" s="42">
        <v>2872</v>
      </c>
      <c r="L146" s="42">
        <v>2273</v>
      </c>
      <c r="M146" s="42">
        <v>2034</v>
      </c>
      <c r="N146" s="42">
        <v>2163</v>
      </c>
      <c r="O146" s="61">
        <v>1934</v>
      </c>
      <c r="P146" s="87">
        <v>1860</v>
      </c>
      <c r="Q146" s="87">
        <v>1778</v>
      </c>
      <c r="R146" s="87">
        <v>1755</v>
      </c>
      <c r="S146" s="145">
        <v>1690</v>
      </c>
      <c r="T146" s="145">
        <v>1519</v>
      </c>
      <c r="U146" s="132">
        <f t="shared" si="37"/>
        <v>-0.10118343195266277</v>
      </c>
      <c r="V146" s="115">
        <f t="shared" si="38"/>
        <v>-171</v>
      </c>
    </row>
    <row r="147" spans="1:22" x14ac:dyDescent="0.2">
      <c r="A147" s="372"/>
      <c r="B147" s="357"/>
      <c r="C147" s="59" t="s">
        <v>1</v>
      </c>
      <c r="D147" s="42">
        <v>1185</v>
      </c>
      <c r="E147" s="42">
        <v>1074</v>
      </c>
      <c r="F147" s="42">
        <v>1188</v>
      </c>
      <c r="G147" s="42"/>
      <c r="H147" s="42"/>
      <c r="I147" s="42"/>
      <c r="J147" s="42">
        <v>1272</v>
      </c>
      <c r="K147" s="42"/>
      <c r="L147" s="42"/>
      <c r="M147" s="42">
        <v>955</v>
      </c>
      <c r="N147" s="42">
        <v>1025</v>
      </c>
      <c r="O147" s="61">
        <v>883</v>
      </c>
      <c r="P147" s="87">
        <v>877</v>
      </c>
      <c r="Q147" s="87">
        <v>860</v>
      </c>
      <c r="R147" s="87">
        <v>840</v>
      </c>
      <c r="S147" s="142">
        <v>827</v>
      </c>
      <c r="T147" s="142">
        <v>704</v>
      </c>
      <c r="U147" s="132">
        <f t="shared" si="37"/>
        <v>-0.14873035066505447</v>
      </c>
      <c r="V147" s="115">
        <f t="shared" si="38"/>
        <v>-123</v>
      </c>
    </row>
    <row r="148" spans="1:22" x14ac:dyDescent="0.2">
      <c r="A148" s="372"/>
      <c r="B148" s="358"/>
      <c r="C148" s="59" t="s">
        <v>2</v>
      </c>
      <c r="D148" s="42">
        <f>D146-D147</f>
        <v>1397</v>
      </c>
      <c r="E148" s="42">
        <f>E146-E147</f>
        <v>1280</v>
      </c>
      <c r="F148" s="42">
        <f>F146-F147</f>
        <v>1375</v>
      </c>
      <c r="G148" s="42"/>
      <c r="H148" s="42"/>
      <c r="I148" s="42"/>
      <c r="J148" s="42">
        <v>1489</v>
      </c>
      <c r="K148" s="42"/>
      <c r="L148" s="42"/>
      <c r="M148" s="42">
        <v>1079</v>
      </c>
      <c r="N148" s="42">
        <v>1138</v>
      </c>
      <c r="O148" s="61">
        <v>1051</v>
      </c>
      <c r="P148" s="87">
        <v>983</v>
      </c>
      <c r="Q148" s="87">
        <v>918</v>
      </c>
      <c r="R148" s="87">
        <v>915</v>
      </c>
      <c r="S148" s="142">
        <v>863</v>
      </c>
      <c r="T148" s="142">
        <v>815</v>
      </c>
      <c r="U148" s="132">
        <f t="shared" si="37"/>
        <v>-5.5619930475086954E-2</v>
      </c>
      <c r="V148" s="115">
        <f t="shared" si="38"/>
        <v>-48</v>
      </c>
    </row>
    <row r="149" spans="1:22" x14ac:dyDescent="0.2">
      <c r="A149" s="372"/>
      <c r="B149" s="320" t="s">
        <v>58</v>
      </c>
      <c r="C149" s="320"/>
      <c r="D149" s="42">
        <v>1313</v>
      </c>
      <c r="E149" s="42">
        <v>1382</v>
      </c>
      <c r="F149" s="42">
        <v>1626</v>
      </c>
      <c r="G149" s="42">
        <v>1899</v>
      </c>
      <c r="H149" s="42">
        <v>2025</v>
      </c>
      <c r="I149" s="42">
        <v>1902</v>
      </c>
      <c r="J149" s="42">
        <v>2339</v>
      </c>
      <c r="K149" s="42">
        <v>2717</v>
      </c>
      <c r="L149" s="42">
        <v>2022</v>
      </c>
      <c r="M149" s="42">
        <v>2248</v>
      </c>
      <c r="N149" s="42">
        <v>2412</v>
      </c>
      <c r="O149" s="61">
        <v>2394</v>
      </c>
      <c r="P149" s="87">
        <v>2237</v>
      </c>
      <c r="Q149" s="87">
        <v>2349</v>
      </c>
      <c r="R149" s="87">
        <v>2159</v>
      </c>
      <c r="S149" s="145">
        <v>2194</v>
      </c>
      <c r="T149" s="145">
        <v>2261</v>
      </c>
      <c r="U149" s="132">
        <f t="shared" si="37"/>
        <v>3.0537830446672798E-2</v>
      </c>
      <c r="V149" s="115">
        <f t="shared" si="38"/>
        <v>67</v>
      </c>
    </row>
    <row r="150" spans="1:22" x14ac:dyDescent="0.2">
      <c r="A150" s="372"/>
      <c r="B150" s="357"/>
      <c r="C150" s="59" t="s">
        <v>1</v>
      </c>
      <c r="D150" s="42">
        <v>688</v>
      </c>
      <c r="E150" s="42">
        <v>705</v>
      </c>
      <c r="F150" s="42">
        <v>831</v>
      </c>
      <c r="G150" s="42"/>
      <c r="H150" s="42"/>
      <c r="I150" s="42"/>
      <c r="J150" s="42">
        <v>1132</v>
      </c>
      <c r="K150" s="42"/>
      <c r="L150" s="42"/>
      <c r="M150" s="42">
        <v>1082</v>
      </c>
      <c r="N150" s="42">
        <v>1170</v>
      </c>
      <c r="O150" s="61">
        <v>1141</v>
      </c>
      <c r="P150" s="87">
        <v>1120</v>
      </c>
      <c r="Q150" s="87">
        <v>1145</v>
      </c>
      <c r="R150" s="87">
        <v>1038</v>
      </c>
      <c r="S150" s="145">
        <v>1061</v>
      </c>
      <c r="T150" s="145">
        <v>1124</v>
      </c>
      <c r="U150" s="132">
        <f t="shared" si="37"/>
        <v>5.9377945334589954E-2</v>
      </c>
      <c r="V150" s="115">
        <f t="shared" si="38"/>
        <v>63</v>
      </c>
    </row>
    <row r="151" spans="1:22" x14ac:dyDescent="0.2">
      <c r="A151" s="372"/>
      <c r="B151" s="358"/>
      <c r="C151" s="59" t="s">
        <v>2</v>
      </c>
      <c r="D151" s="42">
        <f>D149-D150</f>
        <v>625</v>
      </c>
      <c r="E151" s="42">
        <f>E149-E150</f>
        <v>677</v>
      </c>
      <c r="F151" s="42">
        <f>F149-F150</f>
        <v>795</v>
      </c>
      <c r="G151" s="42"/>
      <c r="H151" s="42"/>
      <c r="I151" s="42"/>
      <c r="J151" s="42">
        <v>1207</v>
      </c>
      <c r="K151" s="42"/>
      <c r="L151" s="42"/>
      <c r="M151" s="42">
        <v>1166</v>
      </c>
      <c r="N151" s="42">
        <v>1242</v>
      </c>
      <c r="O151" s="61">
        <v>1253</v>
      </c>
      <c r="P151" s="87">
        <v>1117</v>
      </c>
      <c r="Q151" s="87">
        <v>1204</v>
      </c>
      <c r="R151" s="87">
        <v>1121</v>
      </c>
      <c r="S151" s="145">
        <v>1133</v>
      </c>
      <c r="T151" s="145">
        <v>1137</v>
      </c>
      <c r="U151" s="132">
        <f t="shared" si="37"/>
        <v>3.530450132391838E-3</v>
      </c>
      <c r="V151" s="115">
        <f t="shared" si="38"/>
        <v>4</v>
      </c>
    </row>
    <row r="152" spans="1:22" x14ac:dyDescent="0.2">
      <c r="A152" s="372"/>
      <c r="B152" s="320" t="s">
        <v>21</v>
      </c>
      <c r="C152" s="320"/>
      <c r="D152" s="42">
        <v>590</v>
      </c>
      <c r="E152" s="42">
        <v>541</v>
      </c>
      <c r="F152" s="42">
        <v>482</v>
      </c>
      <c r="G152" s="42">
        <v>337</v>
      </c>
      <c r="H152" s="42">
        <v>77</v>
      </c>
      <c r="I152" s="42">
        <v>543</v>
      </c>
      <c r="J152" s="42">
        <v>932</v>
      </c>
      <c r="K152" s="42">
        <v>604</v>
      </c>
      <c r="L152" s="42">
        <v>454</v>
      </c>
      <c r="M152" s="42">
        <v>387</v>
      </c>
      <c r="N152" s="42">
        <v>442</v>
      </c>
      <c r="O152" s="61">
        <v>577</v>
      </c>
      <c r="P152" s="87">
        <v>550</v>
      </c>
      <c r="Q152" s="87">
        <v>484</v>
      </c>
      <c r="R152" s="87">
        <v>429</v>
      </c>
      <c r="S152" s="141" t="s">
        <v>114</v>
      </c>
      <c r="T152" s="141">
        <v>249</v>
      </c>
      <c r="U152" s="132"/>
      <c r="V152" s="115"/>
    </row>
    <row r="153" spans="1:22" x14ac:dyDescent="0.2">
      <c r="A153" s="372"/>
      <c r="B153" s="357"/>
      <c r="C153" s="59" t="s">
        <v>1</v>
      </c>
      <c r="D153" s="42">
        <v>287</v>
      </c>
      <c r="E153" s="42">
        <v>273</v>
      </c>
      <c r="F153" s="42">
        <v>227</v>
      </c>
      <c r="G153" s="42">
        <v>166</v>
      </c>
      <c r="H153" s="42">
        <v>43</v>
      </c>
      <c r="I153" s="42">
        <v>301</v>
      </c>
      <c r="J153" s="42">
        <v>495</v>
      </c>
      <c r="K153" s="42">
        <v>338</v>
      </c>
      <c r="L153" s="42">
        <v>225</v>
      </c>
      <c r="M153" s="42">
        <v>175</v>
      </c>
      <c r="N153" s="42">
        <v>165</v>
      </c>
      <c r="O153" s="61">
        <v>240</v>
      </c>
      <c r="P153" s="87">
        <v>253</v>
      </c>
      <c r="Q153" s="87">
        <v>238</v>
      </c>
      <c r="R153" s="87">
        <v>214</v>
      </c>
      <c r="S153" s="141" t="s">
        <v>114</v>
      </c>
      <c r="T153" s="141">
        <v>126</v>
      </c>
      <c r="U153" s="132"/>
      <c r="V153" s="115"/>
    </row>
    <row r="154" spans="1:22" x14ac:dyDescent="0.2">
      <c r="A154" s="373"/>
      <c r="B154" s="358"/>
      <c r="C154" s="59" t="s">
        <v>2</v>
      </c>
      <c r="D154" s="177">
        <f t="shared" ref="D154:J154" si="41">D152-D153</f>
        <v>303</v>
      </c>
      <c r="E154" s="177">
        <f t="shared" si="41"/>
        <v>268</v>
      </c>
      <c r="F154" s="177">
        <f t="shared" si="41"/>
        <v>255</v>
      </c>
      <c r="G154" s="177">
        <f t="shared" si="41"/>
        <v>171</v>
      </c>
      <c r="H154" s="177">
        <f t="shared" si="41"/>
        <v>34</v>
      </c>
      <c r="I154" s="177">
        <f t="shared" si="41"/>
        <v>242</v>
      </c>
      <c r="J154" s="177">
        <f t="shared" si="41"/>
        <v>437</v>
      </c>
      <c r="K154" s="177">
        <v>266</v>
      </c>
      <c r="L154" s="177">
        <v>229</v>
      </c>
      <c r="M154" s="177">
        <v>212</v>
      </c>
      <c r="N154" s="177">
        <v>277</v>
      </c>
      <c r="O154" s="134">
        <v>337</v>
      </c>
      <c r="P154" s="146">
        <v>297</v>
      </c>
      <c r="Q154" s="146">
        <v>246</v>
      </c>
      <c r="R154" s="146">
        <v>215</v>
      </c>
      <c r="S154" s="141" t="s">
        <v>114</v>
      </c>
      <c r="T154" s="141">
        <v>123</v>
      </c>
      <c r="U154" s="132"/>
      <c r="V154" s="115"/>
    </row>
    <row r="155" spans="1:22" x14ac:dyDescent="0.2">
      <c r="A155" s="320" t="s">
        <v>24</v>
      </c>
      <c r="B155" s="320"/>
      <c r="C155" s="371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</row>
    <row r="156" spans="1:22" x14ac:dyDescent="0.2">
      <c r="A156" s="321" t="s">
        <v>4</v>
      </c>
      <c r="B156" s="320" t="s">
        <v>22</v>
      </c>
      <c r="C156" s="371"/>
      <c r="D156" s="54">
        <v>-681</v>
      </c>
      <c r="E156" s="54">
        <v>-539</v>
      </c>
      <c r="F156" s="54">
        <v>-516</v>
      </c>
      <c r="G156" s="54">
        <v>-415</v>
      </c>
      <c r="H156" s="54">
        <v>-644</v>
      </c>
      <c r="I156" s="54">
        <v>-326</v>
      </c>
      <c r="J156" s="54">
        <v>-746</v>
      </c>
      <c r="K156" s="77">
        <v>-803</v>
      </c>
      <c r="L156" s="77">
        <v>18</v>
      </c>
      <c r="M156" s="82">
        <v>-92</v>
      </c>
      <c r="N156" s="77">
        <v>-112</v>
      </c>
      <c r="O156" s="77">
        <v>-83</v>
      </c>
      <c r="P156" s="77">
        <v>0</v>
      </c>
      <c r="Q156" s="77">
        <v>1112</v>
      </c>
      <c r="R156" s="77">
        <v>861</v>
      </c>
      <c r="S156" s="234">
        <f>S131-S143</f>
        <v>1167</v>
      </c>
      <c r="T156" s="200">
        <v>1242</v>
      </c>
      <c r="U156" s="260">
        <f>T156/S156-1</f>
        <v>6.4267352185090054E-2</v>
      </c>
      <c r="V156" s="261">
        <f>T156-S156</f>
        <v>75</v>
      </c>
    </row>
    <row r="157" spans="1:22" x14ac:dyDescent="0.2">
      <c r="A157" s="321"/>
      <c r="B157" s="320" t="s">
        <v>23</v>
      </c>
      <c r="C157" s="371"/>
      <c r="D157" s="147">
        <f t="shared" ref="D157:M157" si="42">D156/D3*1000</f>
        <v>-1.4708582166114104</v>
      </c>
      <c r="E157" s="147">
        <f t="shared" si="42"/>
        <v>-1.1669571430117884</v>
      </c>
      <c r="F157" s="147">
        <f t="shared" si="42"/>
        <v>-1.1177226185035081</v>
      </c>
      <c r="G157" s="147">
        <f t="shared" si="42"/>
        <v>-0.90019544002203855</v>
      </c>
      <c r="H157" s="147">
        <f t="shared" si="42"/>
        <v>-1.4028300571587899</v>
      </c>
      <c r="I157" s="147">
        <f t="shared" si="42"/>
        <v>-0.71170803378648317</v>
      </c>
      <c r="J157" s="147">
        <f t="shared" si="42"/>
        <v>-1.6336076451085932</v>
      </c>
      <c r="K157" s="147">
        <f t="shared" si="42"/>
        <v>-1.7620584704981379</v>
      </c>
      <c r="L157" s="147">
        <f t="shared" si="42"/>
        <v>3.9509988344553437E-2</v>
      </c>
      <c r="M157" s="147">
        <f t="shared" si="42"/>
        <v>-0.20149324012080835</v>
      </c>
      <c r="N157" s="143">
        <v>-0.2</v>
      </c>
      <c r="O157" s="148">
        <v>-0.18023221726885219</v>
      </c>
      <c r="P157" s="149" t="s">
        <v>79</v>
      </c>
      <c r="Q157" s="149">
        <v>2.4</v>
      </c>
      <c r="R157" s="150">
        <v>1.8656999408436601</v>
      </c>
      <c r="S157" s="232">
        <f>S156/(S3/1000)</f>
        <v>2.5246133577357655</v>
      </c>
      <c r="T157" s="232">
        <f>T156/(T3/1000)</f>
        <v>2.6781440160084871</v>
      </c>
      <c r="U157" s="260">
        <f>T157/S157-1</f>
        <v>6.0813533209860493E-2</v>
      </c>
      <c r="V157" s="259">
        <f>T157-S157</f>
        <v>0.15353065827272161</v>
      </c>
    </row>
    <row r="158" spans="1:22" x14ac:dyDescent="0.2">
      <c r="A158" s="320" t="s">
        <v>59</v>
      </c>
      <c r="B158" s="320"/>
      <c r="C158" s="371"/>
      <c r="D158" s="374"/>
      <c r="E158" s="374"/>
      <c r="F158" s="374"/>
      <c r="G158" s="374"/>
      <c r="H158" s="374"/>
      <c r="I158" s="374"/>
      <c r="J158" s="374"/>
      <c r="K158" s="374"/>
      <c r="L158" s="374"/>
      <c r="M158" s="374"/>
      <c r="N158" s="374"/>
      <c r="O158" s="374"/>
      <c r="P158" s="374"/>
      <c r="Q158" s="374"/>
      <c r="R158" s="374"/>
      <c r="S158" s="374"/>
      <c r="T158" s="374"/>
      <c r="U158" s="374"/>
      <c r="V158" s="374"/>
    </row>
    <row r="159" spans="1:22" x14ac:dyDescent="0.2">
      <c r="A159" s="347" t="s">
        <v>4</v>
      </c>
      <c r="B159" s="320" t="s">
        <v>60</v>
      </c>
      <c r="C159" s="320"/>
      <c r="D159" s="54">
        <v>11161</v>
      </c>
      <c r="E159" s="54">
        <v>10615</v>
      </c>
      <c r="F159" s="54">
        <v>11492</v>
      </c>
      <c r="G159" s="54"/>
      <c r="H159" s="54"/>
      <c r="I159" s="54">
        <v>10098</v>
      </c>
      <c r="J159" s="54">
        <v>9534</v>
      </c>
      <c r="K159" s="82"/>
      <c r="L159" s="82"/>
      <c r="M159" s="97">
        <v>4577</v>
      </c>
      <c r="N159" s="77"/>
      <c r="O159" s="95"/>
      <c r="P159" s="96"/>
      <c r="Q159" s="96"/>
      <c r="R159" s="96"/>
      <c r="S159" s="96"/>
      <c r="T159" s="96"/>
      <c r="U159" s="96"/>
      <c r="V159" s="96"/>
    </row>
    <row r="160" spans="1:22" x14ac:dyDescent="0.2">
      <c r="A160" s="348"/>
      <c r="B160" s="357"/>
      <c r="C160" s="59" t="s">
        <v>1</v>
      </c>
      <c r="D160" s="42">
        <v>5142</v>
      </c>
      <c r="E160" s="42">
        <v>4882</v>
      </c>
      <c r="F160" s="42">
        <v>5301</v>
      </c>
      <c r="G160" s="42"/>
      <c r="H160" s="42"/>
      <c r="I160" s="42">
        <v>4621</v>
      </c>
      <c r="J160" s="42">
        <v>4421</v>
      </c>
      <c r="K160" s="71"/>
      <c r="L160" s="71"/>
      <c r="M160" s="78">
        <v>2043</v>
      </c>
      <c r="N160" s="59"/>
      <c r="O160" s="89"/>
      <c r="P160" s="90"/>
      <c r="Q160" s="90"/>
      <c r="R160" s="90"/>
      <c r="S160" s="90"/>
      <c r="T160" s="90"/>
      <c r="U160" s="90"/>
      <c r="V160" s="90"/>
    </row>
    <row r="161" spans="1:22" x14ac:dyDescent="0.2">
      <c r="A161" s="348"/>
      <c r="B161" s="358"/>
      <c r="C161" s="59" t="s">
        <v>2</v>
      </c>
      <c r="D161" s="42">
        <f>D159-D160</f>
        <v>6019</v>
      </c>
      <c r="E161" s="42">
        <f>E159-E160</f>
        <v>5733</v>
      </c>
      <c r="F161" s="42">
        <f>F159-F160</f>
        <v>6191</v>
      </c>
      <c r="G161" s="42"/>
      <c r="H161" s="42"/>
      <c r="I161" s="42">
        <v>5477</v>
      </c>
      <c r="J161" s="42">
        <v>5113</v>
      </c>
      <c r="K161" s="71"/>
      <c r="L161" s="71"/>
      <c r="M161" s="78">
        <v>2534</v>
      </c>
      <c r="N161" s="59"/>
      <c r="O161" s="89"/>
      <c r="P161" s="90"/>
      <c r="Q161" s="90"/>
      <c r="R161" s="90"/>
      <c r="S161" s="90"/>
      <c r="T161" s="90"/>
      <c r="U161" s="90"/>
      <c r="V161" s="90"/>
    </row>
    <row r="162" spans="1:22" x14ac:dyDescent="0.2">
      <c r="A162" s="348"/>
      <c r="B162" s="320" t="s">
        <v>61</v>
      </c>
      <c r="C162" s="320"/>
      <c r="D162" s="42">
        <v>4550</v>
      </c>
      <c r="E162" s="42">
        <v>4420</v>
      </c>
      <c r="F162" s="42">
        <v>4451</v>
      </c>
      <c r="G162" s="42"/>
      <c r="H162" s="42"/>
      <c r="I162" s="42">
        <v>4523</v>
      </c>
      <c r="J162" s="42">
        <v>4514</v>
      </c>
      <c r="K162" s="71"/>
      <c r="L162" s="71"/>
      <c r="M162" s="71"/>
      <c r="N162" s="59"/>
      <c r="O162" s="89"/>
      <c r="P162" s="90"/>
      <c r="Q162" s="90"/>
      <c r="R162" s="90"/>
      <c r="S162" s="90"/>
      <c r="T162" s="90"/>
      <c r="U162" s="90"/>
      <c r="V162" s="90"/>
    </row>
    <row r="163" spans="1:22" x14ac:dyDescent="0.2">
      <c r="A163" s="348"/>
      <c r="B163" s="357"/>
      <c r="C163" s="59" t="s">
        <v>1</v>
      </c>
      <c r="D163" s="42">
        <v>2157</v>
      </c>
      <c r="E163" s="42">
        <v>2126</v>
      </c>
      <c r="F163" s="42">
        <v>2070</v>
      </c>
      <c r="G163" s="42"/>
      <c r="H163" s="42"/>
      <c r="I163" s="42">
        <v>2149</v>
      </c>
      <c r="J163" s="42">
        <v>2164</v>
      </c>
      <c r="K163" s="71"/>
      <c r="L163" s="71"/>
      <c r="M163" s="71"/>
      <c r="N163" s="59"/>
      <c r="O163" s="89"/>
      <c r="P163" s="90"/>
      <c r="Q163" s="90"/>
      <c r="R163" s="90"/>
      <c r="S163" s="90"/>
      <c r="T163" s="90"/>
      <c r="U163" s="90"/>
      <c r="V163" s="90"/>
    </row>
    <row r="164" spans="1:22" x14ac:dyDescent="0.2">
      <c r="A164" s="348"/>
      <c r="B164" s="358"/>
      <c r="C164" s="59" t="s">
        <v>2</v>
      </c>
      <c r="D164" s="42">
        <f>D162-D163</f>
        <v>2393</v>
      </c>
      <c r="E164" s="42">
        <f>E162-E163</f>
        <v>2294</v>
      </c>
      <c r="F164" s="42">
        <f>F162-F163</f>
        <v>2381</v>
      </c>
      <c r="G164" s="42"/>
      <c r="H164" s="42"/>
      <c r="I164" s="42">
        <v>2374</v>
      </c>
      <c r="J164" s="42">
        <v>2350</v>
      </c>
      <c r="K164" s="71"/>
      <c r="L164" s="71"/>
      <c r="M164" s="71"/>
      <c r="N164" s="59"/>
      <c r="O164" s="89"/>
      <c r="P164" s="90"/>
      <c r="Q164" s="90"/>
      <c r="R164" s="90"/>
      <c r="S164" s="90"/>
      <c r="T164" s="90"/>
      <c r="U164" s="90"/>
      <c r="V164" s="90"/>
    </row>
    <row r="165" spans="1:22" x14ac:dyDescent="0.2">
      <c r="A165" s="348"/>
      <c r="B165" s="320" t="s">
        <v>62</v>
      </c>
      <c r="C165" s="320"/>
      <c r="D165" s="42">
        <v>6611</v>
      </c>
      <c r="E165" s="42">
        <v>6195</v>
      </c>
      <c r="F165" s="42">
        <v>7041</v>
      </c>
      <c r="G165" s="42"/>
      <c r="H165" s="42"/>
      <c r="I165" s="42">
        <v>5575</v>
      </c>
      <c r="J165" s="42">
        <v>5020</v>
      </c>
      <c r="K165" s="71"/>
      <c r="L165" s="71"/>
      <c r="M165" s="71"/>
      <c r="N165" s="59"/>
      <c r="O165" s="89"/>
      <c r="P165" s="90"/>
      <c r="Q165" s="90"/>
      <c r="R165" s="90"/>
      <c r="S165" s="90"/>
      <c r="T165" s="90"/>
      <c r="U165" s="90"/>
      <c r="V165" s="90"/>
    </row>
    <row r="166" spans="1:22" x14ac:dyDescent="0.2">
      <c r="A166" s="348"/>
      <c r="B166" s="357"/>
      <c r="C166" s="59" t="s">
        <v>1</v>
      </c>
      <c r="D166" s="42">
        <v>2985</v>
      </c>
      <c r="E166" s="42">
        <v>2756</v>
      </c>
      <c r="F166" s="42">
        <v>3231</v>
      </c>
      <c r="G166" s="42"/>
      <c r="H166" s="42"/>
      <c r="I166" s="42">
        <v>2472</v>
      </c>
      <c r="J166" s="42">
        <v>2257</v>
      </c>
      <c r="K166" s="71"/>
      <c r="L166" s="71"/>
      <c r="M166" s="71"/>
      <c r="N166" s="59"/>
      <c r="O166" s="89"/>
      <c r="P166" s="90"/>
      <c r="Q166" s="90"/>
      <c r="R166" s="90"/>
      <c r="S166" s="90"/>
      <c r="T166" s="90"/>
      <c r="U166" s="90"/>
      <c r="V166" s="90"/>
    </row>
    <row r="167" spans="1:22" x14ac:dyDescent="0.2">
      <c r="A167" s="349"/>
      <c r="B167" s="358"/>
      <c r="C167" s="59" t="s">
        <v>2</v>
      </c>
      <c r="D167" s="73">
        <f>D165-D166</f>
        <v>3626</v>
      </c>
      <c r="E167" s="73">
        <f>E165-E166</f>
        <v>3439</v>
      </c>
      <c r="F167" s="73">
        <f>F165-F166</f>
        <v>3810</v>
      </c>
      <c r="G167" s="73"/>
      <c r="H167" s="73"/>
      <c r="I167" s="73">
        <v>3103</v>
      </c>
      <c r="J167" s="73">
        <v>2763</v>
      </c>
      <c r="K167" s="74"/>
      <c r="L167" s="74"/>
      <c r="M167" s="74"/>
      <c r="N167" s="75"/>
      <c r="O167" s="93"/>
      <c r="P167" s="94"/>
      <c r="Q167" s="94"/>
      <c r="R167" s="94"/>
      <c r="S167" s="94"/>
      <c r="T167" s="94"/>
      <c r="U167" s="94"/>
      <c r="V167" s="94"/>
    </row>
    <row r="168" spans="1:22" ht="24.75" customHeight="1" x14ac:dyDescent="0.2">
      <c r="A168" s="342" t="s">
        <v>82</v>
      </c>
      <c r="B168" s="343"/>
      <c r="C168" s="344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</row>
    <row r="169" spans="1:22" x14ac:dyDescent="0.2">
      <c r="A169" s="347"/>
      <c r="B169" s="345" t="s">
        <v>83</v>
      </c>
      <c r="C169" s="346"/>
      <c r="D169" s="116"/>
      <c r="E169" s="116"/>
      <c r="F169" s="116"/>
      <c r="G169" s="116"/>
      <c r="H169" s="116"/>
      <c r="I169" s="116"/>
      <c r="J169" s="116"/>
      <c r="K169" s="117"/>
      <c r="L169" s="117"/>
      <c r="M169" s="117"/>
      <c r="N169" s="118"/>
      <c r="O169" s="117"/>
      <c r="P169" s="118"/>
      <c r="Q169" s="54">
        <v>5363</v>
      </c>
      <c r="R169" s="54">
        <v>4874</v>
      </c>
      <c r="S169" s="211">
        <v>5150</v>
      </c>
      <c r="T169" s="211">
        <v>5024</v>
      </c>
      <c r="U169" s="258">
        <f>T169/S169-1</f>
        <v>-2.4466019417475726E-2</v>
      </c>
      <c r="V169" s="259">
        <f>T169-S169</f>
        <v>-126</v>
      </c>
    </row>
    <row r="170" spans="1:22" x14ac:dyDescent="0.2">
      <c r="A170" s="348"/>
      <c r="B170" s="347" t="s">
        <v>4</v>
      </c>
      <c r="C170" s="89" t="s">
        <v>84</v>
      </c>
      <c r="D170" s="73"/>
      <c r="E170" s="73"/>
      <c r="F170" s="73"/>
      <c r="G170" s="73"/>
      <c r="H170" s="73"/>
      <c r="I170" s="73"/>
      <c r="J170" s="73"/>
      <c r="K170" s="74"/>
      <c r="L170" s="74"/>
      <c r="M170" s="74"/>
      <c r="N170" s="75"/>
      <c r="O170" s="74"/>
      <c r="P170" s="75"/>
      <c r="Q170" s="42">
        <v>68</v>
      </c>
      <c r="R170" s="42">
        <v>61</v>
      </c>
      <c r="S170" s="212">
        <v>56</v>
      </c>
      <c r="T170" s="212">
        <v>66</v>
      </c>
      <c r="U170" s="258">
        <f t="shared" ref="U170:U219" si="43">T170/S170-1</f>
        <v>0.1785714285714286</v>
      </c>
      <c r="V170" s="259">
        <f t="shared" ref="V170:V219" si="44">T170-S170</f>
        <v>10</v>
      </c>
    </row>
    <row r="171" spans="1:22" x14ac:dyDescent="0.2">
      <c r="A171" s="348"/>
      <c r="B171" s="348"/>
      <c r="C171" s="89" t="s">
        <v>85</v>
      </c>
      <c r="D171" s="73"/>
      <c r="E171" s="73"/>
      <c r="F171" s="73"/>
      <c r="G171" s="73"/>
      <c r="H171" s="73"/>
      <c r="I171" s="73"/>
      <c r="J171" s="73"/>
      <c r="K171" s="74"/>
      <c r="L171" s="74"/>
      <c r="M171" s="74"/>
      <c r="N171" s="75"/>
      <c r="O171" s="74"/>
      <c r="P171" s="75"/>
      <c r="Q171" s="42">
        <v>545</v>
      </c>
      <c r="R171" s="42">
        <v>429</v>
      </c>
      <c r="S171" s="212">
        <v>501</v>
      </c>
      <c r="T171" s="212">
        <v>504</v>
      </c>
      <c r="U171" s="258">
        <f t="shared" si="43"/>
        <v>5.9880239520957446E-3</v>
      </c>
      <c r="V171" s="259">
        <f t="shared" si="44"/>
        <v>3</v>
      </c>
    </row>
    <row r="172" spans="1:22" x14ac:dyDescent="0.2">
      <c r="A172" s="348"/>
      <c r="B172" s="348"/>
      <c r="C172" s="89" t="s">
        <v>86</v>
      </c>
      <c r="D172" s="73"/>
      <c r="E172" s="73"/>
      <c r="F172" s="73"/>
      <c r="G172" s="73"/>
      <c r="H172" s="73"/>
      <c r="I172" s="73"/>
      <c r="J172" s="73"/>
      <c r="K172" s="74"/>
      <c r="L172" s="74"/>
      <c r="M172" s="74"/>
      <c r="N172" s="75"/>
      <c r="O172" s="74"/>
      <c r="P172" s="75"/>
      <c r="Q172" s="42">
        <v>108</v>
      </c>
      <c r="R172" s="42">
        <v>108</v>
      </c>
      <c r="S172" s="212">
        <v>112</v>
      </c>
      <c r="T172" s="212">
        <v>98</v>
      </c>
      <c r="U172" s="258">
        <f t="shared" si="43"/>
        <v>-0.125</v>
      </c>
      <c r="V172" s="259">
        <f t="shared" si="44"/>
        <v>-14</v>
      </c>
    </row>
    <row r="173" spans="1:22" x14ac:dyDescent="0.2">
      <c r="A173" s="348"/>
      <c r="B173" s="348"/>
      <c r="C173" s="89" t="s">
        <v>87</v>
      </c>
      <c r="D173" s="73"/>
      <c r="E173" s="73"/>
      <c r="F173" s="73"/>
      <c r="G173" s="73"/>
      <c r="H173" s="73"/>
      <c r="I173" s="73"/>
      <c r="J173" s="73"/>
      <c r="K173" s="74"/>
      <c r="L173" s="74"/>
      <c r="M173" s="74"/>
      <c r="N173" s="75"/>
      <c r="O173" s="74"/>
      <c r="P173" s="75"/>
      <c r="Q173" s="42">
        <v>42</v>
      </c>
      <c r="R173" s="42">
        <v>30</v>
      </c>
      <c r="S173" s="212">
        <v>41</v>
      </c>
      <c r="T173" s="212">
        <v>48</v>
      </c>
      <c r="U173" s="258">
        <f t="shared" si="43"/>
        <v>0.1707317073170731</v>
      </c>
      <c r="V173" s="259">
        <f t="shared" si="44"/>
        <v>7</v>
      </c>
    </row>
    <row r="174" spans="1:22" x14ac:dyDescent="0.2">
      <c r="A174" s="348"/>
      <c r="B174" s="348"/>
      <c r="C174" s="89" t="s">
        <v>88</v>
      </c>
      <c r="D174" s="73"/>
      <c r="E174" s="73"/>
      <c r="F174" s="73"/>
      <c r="G174" s="73"/>
      <c r="H174" s="73"/>
      <c r="I174" s="73"/>
      <c r="J174" s="73"/>
      <c r="K174" s="74"/>
      <c r="L174" s="74"/>
      <c r="M174" s="74"/>
      <c r="N174" s="75"/>
      <c r="O174" s="74"/>
      <c r="P174" s="75"/>
      <c r="Q174" s="42">
        <v>94</v>
      </c>
      <c r="R174" s="42">
        <v>80</v>
      </c>
      <c r="S174" s="212">
        <v>91</v>
      </c>
      <c r="T174" s="212">
        <v>89</v>
      </c>
      <c r="U174" s="258">
        <f t="shared" si="43"/>
        <v>-2.1978021978022011E-2</v>
      </c>
      <c r="V174" s="259">
        <f t="shared" si="44"/>
        <v>-2</v>
      </c>
    </row>
    <row r="175" spans="1:22" x14ac:dyDescent="0.2">
      <c r="A175" s="348"/>
      <c r="B175" s="348"/>
      <c r="C175" s="89" t="s">
        <v>89</v>
      </c>
      <c r="D175" s="73"/>
      <c r="E175" s="73"/>
      <c r="F175" s="73"/>
      <c r="G175" s="73"/>
      <c r="H175" s="73"/>
      <c r="I175" s="73"/>
      <c r="J175" s="73"/>
      <c r="K175" s="74"/>
      <c r="L175" s="74"/>
      <c r="M175" s="74"/>
      <c r="N175" s="75"/>
      <c r="O175" s="74"/>
      <c r="P175" s="75"/>
      <c r="Q175" s="42">
        <v>67</v>
      </c>
      <c r="R175" s="42">
        <v>51</v>
      </c>
      <c r="S175" s="212">
        <v>66</v>
      </c>
      <c r="T175" s="212">
        <v>66</v>
      </c>
      <c r="U175" s="258">
        <f t="shared" si="43"/>
        <v>0</v>
      </c>
      <c r="V175" s="259">
        <f t="shared" si="44"/>
        <v>0</v>
      </c>
    </row>
    <row r="176" spans="1:22" x14ac:dyDescent="0.2">
      <c r="A176" s="348"/>
      <c r="B176" s="348"/>
      <c r="C176" s="89" t="s">
        <v>90</v>
      </c>
      <c r="D176" s="73"/>
      <c r="E176" s="73"/>
      <c r="F176" s="73"/>
      <c r="G176" s="73"/>
      <c r="H176" s="73"/>
      <c r="I176" s="73"/>
      <c r="J176" s="73"/>
      <c r="K176" s="74"/>
      <c r="L176" s="74"/>
      <c r="M176" s="74"/>
      <c r="N176" s="75"/>
      <c r="O176" s="74"/>
      <c r="P176" s="75"/>
      <c r="Q176" s="42">
        <v>330</v>
      </c>
      <c r="R176" s="42">
        <v>332</v>
      </c>
      <c r="S176" s="211">
        <v>340</v>
      </c>
      <c r="T176" s="211">
        <v>341</v>
      </c>
      <c r="U176" s="258">
        <f t="shared" si="43"/>
        <v>2.9411764705882248E-3</v>
      </c>
      <c r="V176" s="259">
        <f t="shared" si="44"/>
        <v>1</v>
      </c>
    </row>
    <row r="177" spans="1:22" x14ac:dyDescent="0.2">
      <c r="A177" s="348"/>
      <c r="B177" s="348"/>
      <c r="C177" s="89" t="s">
        <v>91</v>
      </c>
      <c r="D177" s="73"/>
      <c r="E177" s="73"/>
      <c r="F177" s="73"/>
      <c r="G177" s="73"/>
      <c r="H177" s="73"/>
      <c r="I177" s="73"/>
      <c r="J177" s="73"/>
      <c r="K177" s="74"/>
      <c r="L177" s="74"/>
      <c r="M177" s="74"/>
      <c r="N177" s="75"/>
      <c r="O177" s="74"/>
      <c r="P177" s="75"/>
      <c r="Q177" s="42">
        <v>16</v>
      </c>
      <c r="R177" s="42">
        <v>17</v>
      </c>
      <c r="S177" s="212">
        <v>10</v>
      </c>
      <c r="T177" s="212">
        <v>22</v>
      </c>
      <c r="U177" s="258">
        <f t="shared" si="43"/>
        <v>1.2000000000000002</v>
      </c>
      <c r="V177" s="259">
        <f t="shared" si="44"/>
        <v>12</v>
      </c>
    </row>
    <row r="178" spans="1:22" x14ac:dyDescent="0.2">
      <c r="A178" s="348"/>
      <c r="B178" s="348"/>
      <c r="C178" s="89" t="s">
        <v>92</v>
      </c>
      <c r="D178" s="73"/>
      <c r="E178" s="73"/>
      <c r="F178" s="73"/>
      <c r="G178" s="73"/>
      <c r="H178" s="73"/>
      <c r="I178" s="73"/>
      <c r="J178" s="73"/>
      <c r="K178" s="74"/>
      <c r="L178" s="74"/>
      <c r="M178" s="74"/>
      <c r="N178" s="75"/>
      <c r="O178" s="74"/>
      <c r="P178" s="75"/>
      <c r="Q178" s="42">
        <v>39</v>
      </c>
      <c r="R178" s="42">
        <v>41</v>
      </c>
      <c r="S178" s="212">
        <v>37</v>
      </c>
      <c r="T178" s="212">
        <v>41</v>
      </c>
      <c r="U178" s="258">
        <f t="shared" si="43"/>
        <v>0.10810810810810811</v>
      </c>
      <c r="V178" s="259">
        <f t="shared" si="44"/>
        <v>4</v>
      </c>
    </row>
    <row r="179" spans="1:22" x14ac:dyDescent="0.2">
      <c r="A179" s="348"/>
      <c r="B179" s="348"/>
      <c r="C179" s="89" t="s">
        <v>93</v>
      </c>
      <c r="D179" s="73"/>
      <c r="E179" s="73"/>
      <c r="F179" s="73"/>
      <c r="G179" s="73"/>
      <c r="H179" s="73"/>
      <c r="I179" s="73"/>
      <c r="J179" s="73"/>
      <c r="K179" s="74"/>
      <c r="L179" s="74"/>
      <c r="M179" s="74"/>
      <c r="N179" s="75"/>
      <c r="O179" s="74"/>
      <c r="P179" s="75"/>
      <c r="Q179" s="42">
        <v>170</v>
      </c>
      <c r="R179" s="42">
        <v>163</v>
      </c>
      <c r="S179" s="212">
        <v>157</v>
      </c>
      <c r="T179" s="212">
        <v>148</v>
      </c>
      <c r="U179" s="258">
        <f t="shared" si="43"/>
        <v>-5.7324840764331197E-2</v>
      </c>
      <c r="V179" s="259">
        <f t="shared" si="44"/>
        <v>-9</v>
      </c>
    </row>
    <row r="180" spans="1:22" x14ac:dyDescent="0.2">
      <c r="A180" s="348"/>
      <c r="B180" s="348"/>
      <c r="C180" s="89" t="s">
        <v>94</v>
      </c>
      <c r="D180" s="73"/>
      <c r="E180" s="73"/>
      <c r="F180" s="73"/>
      <c r="G180" s="73"/>
      <c r="H180" s="73"/>
      <c r="I180" s="73"/>
      <c r="J180" s="73"/>
      <c r="K180" s="74"/>
      <c r="L180" s="74"/>
      <c r="M180" s="74"/>
      <c r="N180" s="75"/>
      <c r="O180" s="74"/>
      <c r="P180" s="75"/>
      <c r="Q180" s="42">
        <v>2456</v>
      </c>
      <c r="R180" s="42">
        <v>2292</v>
      </c>
      <c r="S180" s="212">
        <v>2365</v>
      </c>
      <c r="T180" s="212">
        <v>2132</v>
      </c>
      <c r="U180" s="258">
        <f t="shared" si="43"/>
        <v>-9.8520084566596222E-2</v>
      </c>
      <c r="V180" s="259">
        <f t="shared" si="44"/>
        <v>-233</v>
      </c>
    </row>
    <row r="181" spans="1:22" x14ac:dyDescent="0.2">
      <c r="A181" s="348"/>
      <c r="B181" s="348"/>
      <c r="C181" s="89" t="s">
        <v>95</v>
      </c>
      <c r="D181" s="73"/>
      <c r="E181" s="73"/>
      <c r="F181" s="73"/>
      <c r="G181" s="73"/>
      <c r="H181" s="73"/>
      <c r="I181" s="73"/>
      <c r="J181" s="73"/>
      <c r="K181" s="74"/>
      <c r="L181" s="74"/>
      <c r="M181" s="74"/>
      <c r="N181" s="75"/>
      <c r="O181" s="74"/>
      <c r="P181" s="75"/>
      <c r="Q181" s="42">
        <v>83</v>
      </c>
      <c r="R181" s="42">
        <v>68</v>
      </c>
      <c r="S181" s="212">
        <v>89</v>
      </c>
      <c r="T181" s="212">
        <v>111</v>
      </c>
      <c r="U181" s="258">
        <f t="shared" si="43"/>
        <v>0.24719101123595499</v>
      </c>
      <c r="V181" s="259">
        <f t="shared" si="44"/>
        <v>22</v>
      </c>
    </row>
    <row r="182" spans="1:22" x14ac:dyDescent="0.2">
      <c r="A182" s="348"/>
      <c r="B182" s="348"/>
      <c r="C182" s="89" t="s">
        <v>98</v>
      </c>
      <c r="D182" s="73"/>
      <c r="E182" s="73"/>
      <c r="F182" s="73"/>
      <c r="G182" s="73"/>
      <c r="H182" s="73"/>
      <c r="I182" s="73"/>
      <c r="J182" s="73"/>
      <c r="K182" s="74"/>
      <c r="L182" s="74"/>
      <c r="M182" s="74"/>
      <c r="N182" s="75"/>
      <c r="O182" s="74"/>
      <c r="P182" s="75"/>
      <c r="Q182" s="42">
        <v>53</v>
      </c>
      <c r="R182" s="42">
        <v>37</v>
      </c>
      <c r="S182" s="212">
        <v>43</v>
      </c>
      <c r="T182" s="212">
        <v>51</v>
      </c>
      <c r="U182" s="258">
        <f t="shared" si="43"/>
        <v>0.18604651162790709</v>
      </c>
      <c r="V182" s="259">
        <f t="shared" si="44"/>
        <v>8</v>
      </c>
    </row>
    <row r="183" spans="1:22" x14ac:dyDescent="0.2">
      <c r="A183" s="348"/>
      <c r="B183" s="348"/>
      <c r="C183" s="89" t="s">
        <v>99</v>
      </c>
      <c r="D183" s="73"/>
      <c r="E183" s="73"/>
      <c r="F183" s="73"/>
      <c r="G183" s="73"/>
      <c r="H183" s="73"/>
      <c r="I183" s="73"/>
      <c r="J183" s="73"/>
      <c r="K183" s="74"/>
      <c r="L183" s="74"/>
      <c r="M183" s="74"/>
      <c r="N183" s="75"/>
      <c r="O183" s="74"/>
      <c r="P183" s="75"/>
      <c r="Q183" s="42">
        <v>939</v>
      </c>
      <c r="R183" s="42">
        <v>890</v>
      </c>
      <c r="S183" s="212">
        <v>923</v>
      </c>
      <c r="T183" s="212">
        <v>965</v>
      </c>
      <c r="U183" s="258">
        <f t="shared" si="43"/>
        <v>4.5503791982665298E-2</v>
      </c>
      <c r="V183" s="259">
        <f t="shared" si="44"/>
        <v>42</v>
      </c>
    </row>
    <row r="184" spans="1:22" x14ac:dyDescent="0.2">
      <c r="A184" s="348"/>
      <c r="B184" s="348"/>
      <c r="C184" s="89" t="s">
        <v>100</v>
      </c>
      <c r="D184" s="73"/>
      <c r="E184" s="73"/>
      <c r="F184" s="73"/>
      <c r="G184" s="73"/>
      <c r="H184" s="73"/>
      <c r="I184" s="73"/>
      <c r="J184" s="73"/>
      <c r="K184" s="74"/>
      <c r="L184" s="74"/>
      <c r="M184" s="74"/>
      <c r="N184" s="75"/>
      <c r="O184" s="74"/>
      <c r="P184" s="75"/>
      <c r="Q184" s="42">
        <v>135</v>
      </c>
      <c r="R184" s="42">
        <v>101</v>
      </c>
      <c r="S184" s="211">
        <v>115</v>
      </c>
      <c r="T184" s="211">
        <v>126</v>
      </c>
      <c r="U184" s="258">
        <f t="shared" si="43"/>
        <v>9.565217391304337E-2</v>
      </c>
      <c r="V184" s="259">
        <f t="shared" si="44"/>
        <v>11</v>
      </c>
    </row>
    <row r="185" spans="1:22" x14ac:dyDescent="0.2">
      <c r="A185" s="348"/>
      <c r="B185" s="349"/>
      <c r="C185" s="89" t="s">
        <v>101</v>
      </c>
      <c r="D185" s="73"/>
      <c r="E185" s="73"/>
      <c r="F185" s="73"/>
      <c r="G185" s="73"/>
      <c r="H185" s="73"/>
      <c r="I185" s="73"/>
      <c r="J185" s="73"/>
      <c r="K185" s="74"/>
      <c r="L185" s="74"/>
      <c r="M185" s="74"/>
      <c r="N185" s="75"/>
      <c r="O185" s="74"/>
      <c r="P185" s="75"/>
      <c r="Q185" s="42">
        <v>218</v>
      </c>
      <c r="R185" s="42">
        <v>174</v>
      </c>
      <c r="S185" s="212">
        <v>204</v>
      </c>
      <c r="T185" s="212">
        <v>216</v>
      </c>
      <c r="U185" s="258">
        <f t="shared" si="43"/>
        <v>5.8823529411764719E-2</v>
      </c>
      <c r="V185" s="259">
        <f t="shared" si="44"/>
        <v>12</v>
      </c>
    </row>
    <row r="186" spans="1:22" x14ac:dyDescent="0.2">
      <c r="A186" s="348"/>
      <c r="B186" s="345" t="s">
        <v>96</v>
      </c>
      <c r="C186" s="346"/>
      <c r="D186" s="73"/>
      <c r="E186" s="73"/>
      <c r="F186" s="73"/>
      <c r="G186" s="73"/>
      <c r="H186" s="73"/>
      <c r="I186" s="73"/>
      <c r="J186" s="73"/>
      <c r="K186" s="74"/>
      <c r="L186" s="74"/>
      <c r="M186" s="74"/>
      <c r="N186" s="75"/>
      <c r="O186" s="74"/>
      <c r="P186" s="75"/>
      <c r="Q186" s="42">
        <v>4127</v>
      </c>
      <c r="R186" s="42">
        <v>3914</v>
      </c>
      <c r="S186" s="212">
        <v>3884</v>
      </c>
      <c r="T186" s="212">
        <v>3780</v>
      </c>
      <c r="U186" s="258">
        <f t="shared" si="43"/>
        <v>-2.6776519052523207E-2</v>
      </c>
      <c r="V186" s="259">
        <f t="shared" si="44"/>
        <v>-104</v>
      </c>
    </row>
    <row r="187" spans="1:22" x14ac:dyDescent="0.2">
      <c r="A187" s="348"/>
      <c r="B187" s="347" t="s">
        <v>4</v>
      </c>
      <c r="C187" s="89" t="s">
        <v>84</v>
      </c>
      <c r="D187" s="73"/>
      <c r="E187" s="73"/>
      <c r="F187" s="73"/>
      <c r="G187" s="73"/>
      <c r="H187" s="73"/>
      <c r="I187" s="73"/>
      <c r="J187" s="73"/>
      <c r="K187" s="74"/>
      <c r="L187" s="74"/>
      <c r="M187" s="74"/>
      <c r="N187" s="75"/>
      <c r="O187" s="74"/>
      <c r="P187" s="75"/>
      <c r="Q187" s="42">
        <v>54</v>
      </c>
      <c r="R187" s="42">
        <v>49</v>
      </c>
      <c r="S187" s="212">
        <v>39</v>
      </c>
      <c r="T187" s="212">
        <v>34</v>
      </c>
      <c r="U187" s="258">
        <f t="shared" si="43"/>
        <v>-0.12820512820512819</v>
      </c>
      <c r="V187" s="259">
        <f t="shared" si="44"/>
        <v>-5</v>
      </c>
    </row>
    <row r="188" spans="1:22" x14ac:dyDescent="0.2">
      <c r="A188" s="348"/>
      <c r="B188" s="348"/>
      <c r="C188" s="89" t="s">
        <v>85</v>
      </c>
      <c r="D188" s="73"/>
      <c r="E188" s="73"/>
      <c r="F188" s="73"/>
      <c r="G188" s="73"/>
      <c r="H188" s="73"/>
      <c r="I188" s="73"/>
      <c r="J188" s="73"/>
      <c r="K188" s="74"/>
      <c r="L188" s="74"/>
      <c r="M188" s="74"/>
      <c r="N188" s="75"/>
      <c r="O188" s="74"/>
      <c r="P188" s="75"/>
      <c r="Q188" s="42">
        <v>102</v>
      </c>
      <c r="R188" s="42">
        <v>96</v>
      </c>
      <c r="S188" s="212">
        <v>128</v>
      </c>
      <c r="T188" s="212">
        <v>119</v>
      </c>
      <c r="U188" s="258">
        <f t="shared" si="43"/>
        <v>-7.03125E-2</v>
      </c>
      <c r="V188" s="259">
        <f t="shared" si="44"/>
        <v>-9</v>
      </c>
    </row>
    <row r="189" spans="1:22" x14ac:dyDescent="0.2">
      <c r="A189" s="348"/>
      <c r="B189" s="348"/>
      <c r="C189" s="89" t="s">
        <v>86</v>
      </c>
      <c r="D189" s="73"/>
      <c r="E189" s="73"/>
      <c r="F189" s="73"/>
      <c r="G189" s="73"/>
      <c r="H189" s="73"/>
      <c r="I189" s="73"/>
      <c r="J189" s="73"/>
      <c r="K189" s="74"/>
      <c r="L189" s="74"/>
      <c r="M189" s="74"/>
      <c r="N189" s="75"/>
      <c r="O189" s="74"/>
      <c r="P189" s="75"/>
      <c r="Q189" s="42">
        <v>34</v>
      </c>
      <c r="R189" s="42">
        <v>26</v>
      </c>
      <c r="S189" s="212">
        <v>38</v>
      </c>
      <c r="T189" s="212">
        <v>19</v>
      </c>
      <c r="U189" s="258">
        <f t="shared" si="43"/>
        <v>-0.5</v>
      </c>
      <c r="V189" s="259">
        <f t="shared" si="44"/>
        <v>-19</v>
      </c>
    </row>
    <row r="190" spans="1:22" x14ac:dyDescent="0.2">
      <c r="A190" s="348"/>
      <c r="B190" s="348"/>
      <c r="C190" s="89" t="s">
        <v>87</v>
      </c>
      <c r="D190" s="73"/>
      <c r="E190" s="73"/>
      <c r="F190" s="73"/>
      <c r="G190" s="73"/>
      <c r="H190" s="73"/>
      <c r="I190" s="73"/>
      <c r="J190" s="73"/>
      <c r="K190" s="74"/>
      <c r="L190" s="74"/>
      <c r="M190" s="74"/>
      <c r="N190" s="75"/>
      <c r="O190" s="74"/>
      <c r="P190" s="75"/>
      <c r="Q190" s="42">
        <v>13</v>
      </c>
      <c r="R190" s="42">
        <v>8</v>
      </c>
      <c r="S190" s="212">
        <v>13</v>
      </c>
      <c r="T190" s="212">
        <v>25</v>
      </c>
      <c r="U190" s="258">
        <f t="shared" si="43"/>
        <v>0.92307692307692313</v>
      </c>
      <c r="V190" s="259">
        <f t="shared" si="44"/>
        <v>12</v>
      </c>
    </row>
    <row r="191" spans="1:22" x14ac:dyDescent="0.2">
      <c r="A191" s="348"/>
      <c r="B191" s="348"/>
      <c r="C191" s="89" t="s">
        <v>88</v>
      </c>
      <c r="D191" s="73"/>
      <c r="E191" s="73"/>
      <c r="F191" s="73"/>
      <c r="G191" s="73"/>
      <c r="H191" s="73"/>
      <c r="I191" s="73"/>
      <c r="J191" s="73"/>
      <c r="K191" s="74"/>
      <c r="L191" s="74"/>
      <c r="M191" s="74"/>
      <c r="N191" s="75"/>
      <c r="O191" s="74"/>
      <c r="P191" s="75"/>
      <c r="Q191" s="42">
        <v>32</v>
      </c>
      <c r="R191" s="42">
        <v>30</v>
      </c>
      <c r="S191" s="212">
        <v>14</v>
      </c>
      <c r="T191" s="212">
        <v>8</v>
      </c>
      <c r="U191" s="258">
        <f t="shared" si="43"/>
        <v>-0.4285714285714286</v>
      </c>
      <c r="V191" s="259">
        <f t="shared" si="44"/>
        <v>-6</v>
      </c>
    </row>
    <row r="192" spans="1:22" x14ac:dyDescent="0.2">
      <c r="A192" s="348"/>
      <c r="B192" s="348"/>
      <c r="C192" s="89" t="s">
        <v>89</v>
      </c>
      <c r="D192" s="73"/>
      <c r="E192" s="73"/>
      <c r="F192" s="73"/>
      <c r="G192" s="73"/>
      <c r="H192" s="73"/>
      <c r="I192" s="73"/>
      <c r="J192" s="73"/>
      <c r="K192" s="74"/>
      <c r="L192" s="74"/>
      <c r="M192" s="74"/>
      <c r="N192" s="75"/>
      <c r="O192" s="74"/>
      <c r="P192" s="75"/>
      <c r="Q192" s="42">
        <v>41</v>
      </c>
      <c r="R192" s="42">
        <v>45</v>
      </c>
      <c r="S192" s="213">
        <v>31</v>
      </c>
      <c r="T192" s="213">
        <v>33</v>
      </c>
      <c r="U192" s="258">
        <f t="shared" si="43"/>
        <v>6.4516129032258007E-2</v>
      </c>
      <c r="V192" s="259">
        <f t="shared" si="44"/>
        <v>2</v>
      </c>
    </row>
    <row r="193" spans="1:22" x14ac:dyDescent="0.2">
      <c r="A193" s="348"/>
      <c r="B193" s="348"/>
      <c r="C193" s="89" t="s">
        <v>90</v>
      </c>
      <c r="D193" s="73"/>
      <c r="E193" s="73"/>
      <c r="F193" s="73"/>
      <c r="G193" s="73"/>
      <c r="H193" s="73"/>
      <c r="I193" s="73"/>
      <c r="J193" s="73"/>
      <c r="K193" s="74"/>
      <c r="L193" s="74"/>
      <c r="M193" s="74"/>
      <c r="N193" s="75"/>
      <c r="O193" s="74"/>
      <c r="P193" s="75"/>
      <c r="Q193" s="42">
        <v>281</v>
      </c>
      <c r="R193" s="42">
        <v>291</v>
      </c>
      <c r="S193" s="142">
        <v>276</v>
      </c>
      <c r="T193" s="142">
        <v>252</v>
      </c>
      <c r="U193" s="258">
        <f t="shared" si="43"/>
        <v>-8.6956521739130488E-2</v>
      </c>
      <c r="V193" s="259">
        <f t="shared" si="44"/>
        <v>-24</v>
      </c>
    </row>
    <row r="194" spans="1:22" x14ac:dyDescent="0.2">
      <c r="A194" s="348"/>
      <c r="B194" s="348"/>
      <c r="C194" s="89" t="s">
        <v>91</v>
      </c>
      <c r="D194" s="73"/>
      <c r="E194" s="73"/>
      <c r="F194" s="73"/>
      <c r="G194" s="73"/>
      <c r="H194" s="73"/>
      <c r="I194" s="73"/>
      <c r="J194" s="73"/>
      <c r="K194" s="74"/>
      <c r="L194" s="74"/>
      <c r="M194" s="74"/>
      <c r="N194" s="75"/>
      <c r="O194" s="74"/>
      <c r="P194" s="75"/>
      <c r="Q194" s="42">
        <v>12</v>
      </c>
      <c r="R194" s="42">
        <v>5</v>
      </c>
      <c r="S194" s="142">
        <v>5</v>
      </c>
      <c r="T194" s="142">
        <v>10</v>
      </c>
      <c r="U194" s="258">
        <f t="shared" si="43"/>
        <v>1</v>
      </c>
      <c r="V194" s="259">
        <f t="shared" si="44"/>
        <v>5</v>
      </c>
    </row>
    <row r="195" spans="1:22" x14ac:dyDescent="0.2">
      <c r="A195" s="348"/>
      <c r="B195" s="348"/>
      <c r="C195" s="89" t="s">
        <v>92</v>
      </c>
      <c r="D195" s="73"/>
      <c r="E195" s="73"/>
      <c r="F195" s="73"/>
      <c r="G195" s="73"/>
      <c r="H195" s="73"/>
      <c r="I195" s="73"/>
      <c r="J195" s="73"/>
      <c r="K195" s="74"/>
      <c r="L195" s="74"/>
      <c r="M195" s="74"/>
      <c r="N195" s="75"/>
      <c r="O195" s="74"/>
      <c r="P195" s="75"/>
      <c r="Q195" s="42">
        <v>7</v>
      </c>
      <c r="R195" s="42">
        <v>12</v>
      </c>
      <c r="S195" s="142">
        <v>11</v>
      </c>
      <c r="T195" s="142">
        <v>21</v>
      </c>
      <c r="U195" s="258">
        <f t="shared" si="43"/>
        <v>0.90909090909090917</v>
      </c>
      <c r="V195" s="259">
        <f t="shared" si="44"/>
        <v>10</v>
      </c>
    </row>
    <row r="196" spans="1:22" x14ac:dyDescent="0.2">
      <c r="A196" s="348"/>
      <c r="B196" s="348"/>
      <c r="C196" s="89" t="s">
        <v>93</v>
      </c>
      <c r="D196" s="73"/>
      <c r="E196" s="73"/>
      <c r="F196" s="73"/>
      <c r="G196" s="73"/>
      <c r="H196" s="73"/>
      <c r="I196" s="73"/>
      <c r="J196" s="73"/>
      <c r="K196" s="74"/>
      <c r="L196" s="74"/>
      <c r="M196" s="74"/>
      <c r="N196" s="75"/>
      <c r="O196" s="74"/>
      <c r="P196" s="75"/>
      <c r="Q196" s="42">
        <v>24</v>
      </c>
      <c r="R196" s="42">
        <v>30</v>
      </c>
      <c r="S196" s="142">
        <v>28</v>
      </c>
      <c r="T196" s="142">
        <v>21</v>
      </c>
      <c r="U196" s="258">
        <f t="shared" si="43"/>
        <v>-0.25</v>
      </c>
      <c r="V196" s="259">
        <f t="shared" si="44"/>
        <v>-7</v>
      </c>
    </row>
    <row r="197" spans="1:22" x14ac:dyDescent="0.2">
      <c r="A197" s="348"/>
      <c r="B197" s="348"/>
      <c r="C197" s="89" t="s">
        <v>94</v>
      </c>
      <c r="D197" s="73"/>
      <c r="E197" s="73"/>
      <c r="F197" s="73"/>
      <c r="G197" s="73"/>
      <c r="H197" s="73"/>
      <c r="I197" s="73"/>
      <c r="J197" s="73"/>
      <c r="K197" s="74"/>
      <c r="L197" s="74"/>
      <c r="M197" s="74"/>
      <c r="N197" s="75"/>
      <c r="O197" s="74"/>
      <c r="P197" s="75"/>
      <c r="Q197" s="42">
        <v>3224</v>
      </c>
      <c r="R197" s="42">
        <v>3030</v>
      </c>
      <c r="S197" s="142">
        <v>2972</v>
      </c>
      <c r="T197" s="142">
        <v>2997</v>
      </c>
      <c r="U197" s="258">
        <f t="shared" si="43"/>
        <v>8.4118438761775494E-3</v>
      </c>
      <c r="V197" s="259">
        <f t="shared" si="44"/>
        <v>25</v>
      </c>
    </row>
    <row r="198" spans="1:22" x14ac:dyDescent="0.2">
      <c r="A198" s="348"/>
      <c r="B198" s="348"/>
      <c r="C198" s="89" t="s">
        <v>95</v>
      </c>
      <c r="D198" s="73"/>
      <c r="E198" s="73"/>
      <c r="F198" s="73"/>
      <c r="G198" s="73"/>
      <c r="H198" s="73"/>
      <c r="I198" s="73"/>
      <c r="J198" s="73"/>
      <c r="K198" s="74"/>
      <c r="L198" s="74"/>
      <c r="M198" s="74"/>
      <c r="N198" s="75"/>
      <c r="O198" s="74"/>
      <c r="P198" s="75"/>
      <c r="Q198" s="42">
        <v>34</v>
      </c>
      <c r="R198" s="42">
        <v>26</v>
      </c>
      <c r="S198" s="142">
        <v>38</v>
      </c>
      <c r="T198" s="142">
        <v>32</v>
      </c>
      <c r="U198" s="258">
        <f t="shared" si="43"/>
        <v>-0.15789473684210531</v>
      </c>
      <c r="V198" s="259">
        <f t="shared" si="44"/>
        <v>-6</v>
      </c>
    </row>
    <row r="199" spans="1:22" x14ac:dyDescent="0.2">
      <c r="A199" s="348"/>
      <c r="B199" s="348"/>
      <c r="C199" s="89" t="s">
        <v>98</v>
      </c>
      <c r="D199" s="73"/>
      <c r="E199" s="73"/>
      <c r="F199" s="73"/>
      <c r="G199" s="73"/>
      <c r="H199" s="73"/>
      <c r="I199" s="73"/>
      <c r="J199" s="73"/>
      <c r="K199" s="74"/>
      <c r="L199" s="74"/>
      <c r="M199" s="74"/>
      <c r="N199" s="75"/>
      <c r="O199" s="74"/>
      <c r="P199" s="75"/>
      <c r="Q199" s="42">
        <v>15</v>
      </c>
      <c r="R199" s="42">
        <v>6</v>
      </c>
      <c r="S199" s="142">
        <v>19</v>
      </c>
      <c r="T199" s="142">
        <v>12</v>
      </c>
      <c r="U199" s="258">
        <f t="shared" si="43"/>
        <v>-0.36842105263157898</v>
      </c>
      <c r="V199" s="259">
        <f t="shared" si="44"/>
        <v>-7</v>
      </c>
    </row>
    <row r="200" spans="1:22" x14ac:dyDescent="0.2">
      <c r="A200" s="348"/>
      <c r="B200" s="348"/>
      <c r="C200" s="89" t="s">
        <v>99</v>
      </c>
      <c r="D200" s="73"/>
      <c r="E200" s="73"/>
      <c r="F200" s="73"/>
      <c r="G200" s="73"/>
      <c r="H200" s="73"/>
      <c r="I200" s="73"/>
      <c r="J200" s="73"/>
      <c r="K200" s="74"/>
      <c r="L200" s="74"/>
      <c r="M200" s="74"/>
      <c r="N200" s="75"/>
      <c r="O200" s="74"/>
      <c r="P200" s="75"/>
      <c r="Q200" s="42">
        <v>119</v>
      </c>
      <c r="R200" s="42">
        <v>152</v>
      </c>
      <c r="S200" s="142">
        <v>133</v>
      </c>
      <c r="T200" s="142">
        <v>107</v>
      </c>
      <c r="U200" s="258">
        <f t="shared" si="43"/>
        <v>-0.19548872180451127</v>
      </c>
      <c r="V200" s="259">
        <f t="shared" si="44"/>
        <v>-26</v>
      </c>
    </row>
    <row r="201" spans="1:22" x14ac:dyDescent="0.2">
      <c r="A201" s="348"/>
      <c r="B201" s="348"/>
      <c r="C201" s="89" t="s">
        <v>100</v>
      </c>
      <c r="D201" s="73"/>
      <c r="E201" s="73"/>
      <c r="F201" s="73"/>
      <c r="G201" s="73"/>
      <c r="H201" s="73"/>
      <c r="I201" s="73"/>
      <c r="J201" s="73"/>
      <c r="K201" s="74"/>
      <c r="L201" s="74"/>
      <c r="M201" s="74"/>
      <c r="N201" s="75"/>
      <c r="O201" s="74"/>
      <c r="P201" s="75"/>
      <c r="Q201" s="42">
        <v>58</v>
      </c>
      <c r="R201" s="42">
        <v>49</v>
      </c>
      <c r="S201" s="142">
        <v>47</v>
      </c>
      <c r="T201" s="142">
        <v>45</v>
      </c>
      <c r="U201" s="258">
        <f t="shared" si="43"/>
        <v>-4.2553191489361653E-2</v>
      </c>
      <c r="V201" s="259">
        <f t="shared" si="44"/>
        <v>-2</v>
      </c>
    </row>
    <row r="202" spans="1:22" x14ac:dyDescent="0.2">
      <c r="A202" s="348"/>
      <c r="B202" s="349"/>
      <c r="C202" s="89" t="s">
        <v>101</v>
      </c>
      <c r="D202" s="73"/>
      <c r="E202" s="73"/>
      <c r="F202" s="73"/>
      <c r="G202" s="73"/>
      <c r="H202" s="73"/>
      <c r="I202" s="73"/>
      <c r="J202" s="73"/>
      <c r="K202" s="74"/>
      <c r="L202" s="74"/>
      <c r="M202" s="74"/>
      <c r="N202" s="75"/>
      <c r="O202" s="74"/>
      <c r="P202" s="75"/>
      <c r="Q202" s="42">
        <v>77</v>
      </c>
      <c r="R202" s="42">
        <v>59</v>
      </c>
      <c r="S202" s="142">
        <v>92</v>
      </c>
      <c r="T202" s="142">
        <v>45</v>
      </c>
      <c r="U202" s="258">
        <f t="shared" si="43"/>
        <v>-0.51086956521739135</v>
      </c>
      <c r="V202" s="259">
        <f t="shared" si="44"/>
        <v>-47</v>
      </c>
    </row>
    <row r="203" spans="1:22" x14ac:dyDescent="0.2">
      <c r="A203" s="348"/>
      <c r="B203" s="345" t="s">
        <v>97</v>
      </c>
      <c r="C203" s="346"/>
      <c r="D203" s="73"/>
      <c r="E203" s="73"/>
      <c r="F203" s="73"/>
      <c r="G203" s="73"/>
      <c r="H203" s="73"/>
      <c r="I203" s="73"/>
      <c r="J203" s="73"/>
      <c r="K203" s="74"/>
      <c r="L203" s="74"/>
      <c r="M203" s="74"/>
      <c r="N203" s="75"/>
      <c r="O203" s="74"/>
      <c r="P203" s="75"/>
      <c r="Q203" s="42">
        <v>1236</v>
      </c>
      <c r="R203" s="42">
        <v>960</v>
      </c>
      <c r="S203" s="142">
        <v>1266</v>
      </c>
      <c r="T203" s="142">
        <v>1244</v>
      </c>
      <c r="U203" s="258">
        <f t="shared" si="43"/>
        <v>-1.7377567140600347E-2</v>
      </c>
      <c r="V203" s="259">
        <f t="shared" si="44"/>
        <v>-22</v>
      </c>
    </row>
    <row r="204" spans="1:22" x14ac:dyDescent="0.2">
      <c r="A204" s="348"/>
      <c r="B204" s="347" t="s">
        <v>4</v>
      </c>
      <c r="C204" s="89" t="s">
        <v>84</v>
      </c>
      <c r="D204" s="73"/>
      <c r="E204" s="73"/>
      <c r="F204" s="73"/>
      <c r="G204" s="73"/>
      <c r="H204" s="73"/>
      <c r="I204" s="73"/>
      <c r="J204" s="73"/>
      <c r="K204" s="74"/>
      <c r="L204" s="74"/>
      <c r="M204" s="74"/>
      <c r="N204" s="75"/>
      <c r="O204" s="74"/>
      <c r="P204" s="75"/>
      <c r="Q204" s="42">
        <v>14</v>
      </c>
      <c r="R204" s="42">
        <v>12</v>
      </c>
      <c r="S204" s="142">
        <v>17</v>
      </c>
      <c r="T204" s="142">
        <v>32</v>
      </c>
      <c r="U204" s="258">
        <f t="shared" si="43"/>
        <v>0.88235294117647056</v>
      </c>
      <c r="V204" s="259">
        <f t="shared" si="44"/>
        <v>15</v>
      </c>
    </row>
    <row r="205" spans="1:22" x14ac:dyDescent="0.2">
      <c r="A205" s="348"/>
      <c r="B205" s="348"/>
      <c r="C205" s="89" t="s">
        <v>85</v>
      </c>
      <c r="D205" s="73"/>
      <c r="E205" s="73"/>
      <c r="F205" s="73"/>
      <c r="G205" s="73"/>
      <c r="H205" s="73"/>
      <c r="I205" s="73"/>
      <c r="J205" s="73"/>
      <c r="K205" s="74"/>
      <c r="L205" s="74"/>
      <c r="M205" s="74"/>
      <c r="N205" s="75"/>
      <c r="O205" s="74"/>
      <c r="P205" s="75"/>
      <c r="Q205" s="42">
        <v>443</v>
      </c>
      <c r="R205" s="42">
        <v>333</v>
      </c>
      <c r="S205" s="142">
        <v>373</v>
      </c>
      <c r="T205" s="142">
        <v>385</v>
      </c>
      <c r="U205" s="258">
        <f t="shared" si="43"/>
        <v>3.2171581769437019E-2</v>
      </c>
      <c r="V205" s="259">
        <f t="shared" si="44"/>
        <v>12</v>
      </c>
    </row>
    <row r="206" spans="1:22" x14ac:dyDescent="0.2">
      <c r="A206" s="348"/>
      <c r="B206" s="348"/>
      <c r="C206" s="89" t="s">
        <v>86</v>
      </c>
      <c r="D206" s="73"/>
      <c r="E206" s="73"/>
      <c r="F206" s="73"/>
      <c r="G206" s="73"/>
      <c r="H206" s="73"/>
      <c r="I206" s="73"/>
      <c r="J206" s="73"/>
      <c r="K206" s="74"/>
      <c r="L206" s="74"/>
      <c r="M206" s="74"/>
      <c r="N206" s="75"/>
      <c r="O206" s="74"/>
      <c r="P206" s="75"/>
      <c r="Q206" s="42">
        <v>74</v>
      </c>
      <c r="R206" s="42">
        <v>82</v>
      </c>
      <c r="S206" s="142">
        <v>74</v>
      </c>
      <c r="T206" s="142">
        <v>79</v>
      </c>
      <c r="U206" s="258">
        <f t="shared" si="43"/>
        <v>6.7567567567567544E-2</v>
      </c>
      <c r="V206" s="259">
        <f t="shared" si="44"/>
        <v>5</v>
      </c>
    </row>
    <row r="207" spans="1:22" x14ac:dyDescent="0.2">
      <c r="A207" s="348"/>
      <c r="B207" s="348"/>
      <c r="C207" s="89" t="s">
        <v>87</v>
      </c>
      <c r="D207" s="73"/>
      <c r="E207" s="73"/>
      <c r="F207" s="73"/>
      <c r="G207" s="73"/>
      <c r="H207" s="73"/>
      <c r="I207" s="73"/>
      <c r="J207" s="73"/>
      <c r="K207" s="74"/>
      <c r="L207" s="74"/>
      <c r="M207" s="74"/>
      <c r="N207" s="75"/>
      <c r="O207" s="74"/>
      <c r="P207" s="75"/>
      <c r="Q207" s="42">
        <v>29</v>
      </c>
      <c r="R207" s="42">
        <v>22</v>
      </c>
      <c r="S207" s="142">
        <v>28</v>
      </c>
      <c r="T207" s="142">
        <v>23</v>
      </c>
      <c r="U207" s="258">
        <f t="shared" si="43"/>
        <v>-0.1785714285714286</v>
      </c>
      <c r="V207" s="259">
        <f t="shared" si="44"/>
        <v>-5</v>
      </c>
    </row>
    <row r="208" spans="1:22" x14ac:dyDescent="0.2">
      <c r="A208" s="348"/>
      <c r="B208" s="348"/>
      <c r="C208" s="89" t="s">
        <v>88</v>
      </c>
      <c r="D208" s="73"/>
      <c r="E208" s="73"/>
      <c r="F208" s="73"/>
      <c r="G208" s="73"/>
      <c r="H208" s="73"/>
      <c r="I208" s="73"/>
      <c r="J208" s="73"/>
      <c r="K208" s="74"/>
      <c r="L208" s="74"/>
      <c r="M208" s="74"/>
      <c r="N208" s="75"/>
      <c r="O208" s="74"/>
      <c r="P208" s="75"/>
      <c r="Q208" s="42">
        <v>62</v>
      </c>
      <c r="R208" s="42">
        <v>50</v>
      </c>
      <c r="S208" s="142">
        <v>77</v>
      </c>
      <c r="T208" s="142">
        <v>81</v>
      </c>
      <c r="U208" s="258">
        <f t="shared" si="43"/>
        <v>5.1948051948051965E-2</v>
      </c>
      <c r="V208" s="259">
        <f t="shared" si="44"/>
        <v>4</v>
      </c>
    </row>
    <row r="209" spans="1:22" x14ac:dyDescent="0.2">
      <c r="A209" s="348"/>
      <c r="B209" s="348"/>
      <c r="C209" s="89" t="s">
        <v>89</v>
      </c>
      <c r="D209" s="73"/>
      <c r="E209" s="73"/>
      <c r="F209" s="73"/>
      <c r="G209" s="73"/>
      <c r="H209" s="73"/>
      <c r="I209" s="73"/>
      <c r="J209" s="73"/>
      <c r="K209" s="74"/>
      <c r="L209" s="74"/>
      <c r="M209" s="74"/>
      <c r="N209" s="75"/>
      <c r="O209" s="74"/>
      <c r="P209" s="75"/>
      <c r="Q209" s="42">
        <v>26</v>
      </c>
      <c r="R209" s="42">
        <v>6</v>
      </c>
      <c r="S209" s="142">
        <v>35</v>
      </c>
      <c r="T209" s="142">
        <v>33</v>
      </c>
      <c r="U209" s="258">
        <f t="shared" si="43"/>
        <v>-5.7142857142857162E-2</v>
      </c>
      <c r="V209" s="259">
        <f t="shared" si="44"/>
        <v>-2</v>
      </c>
    </row>
    <row r="210" spans="1:22" x14ac:dyDescent="0.2">
      <c r="A210" s="348"/>
      <c r="B210" s="348"/>
      <c r="C210" s="89" t="s">
        <v>90</v>
      </c>
      <c r="D210" s="73"/>
      <c r="E210" s="73"/>
      <c r="F210" s="73"/>
      <c r="G210" s="73"/>
      <c r="H210" s="73"/>
      <c r="I210" s="73"/>
      <c r="J210" s="73"/>
      <c r="K210" s="74"/>
      <c r="L210" s="74"/>
      <c r="M210" s="74"/>
      <c r="N210" s="75"/>
      <c r="O210" s="74"/>
      <c r="P210" s="75"/>
      <c r="Q210" s="42">
        <v>49</v>
      </c>
      <c r="R210" s="42">
        <v>41</v>
      </c>
      <c r="S210" s="142">
        <v>64</v>
      </c>
      <c r="T210" s="142">
        <v>89</v>
      </c>
      <c r="U210" s="258">
        <f t="shared" si="43"/>
        <v>0.390625</v>
      </c>
      <c r="V210" s="259">
        <f t="shared" si="44"/>
        <v>25</v>
      </c>
    </row>
    <row r="211" spans="1:22" x14ac:dyDescent="0.2">
      <c r="A211" s="348"/>
      <c r="B211" s="348"/>
      <c r="C211" s="89" t="s">
        <v>91</v>
      </c>
      <c r="D211" s="73"/>
      <c r="E211" s="73"/>
      <c r="F211" s="73"/>
      <c r="G211" s="73"/>
      <c r="H211" s="73"/>
      <c r="I211" s="73"/>
      <c r="J211" s="73"/>
      <c r="K211" s="74"/>
      <c r="L211" s="74"/>
      <c r="M211" s="74"/>
      <c r="N211" s="75"/>
      <c r="O211" s="74"/>
      <c r="P211" s="75"/>
      <c r="Q211" s="42">
        <v>4</v>
      </c>
      <c r="R211" s="42">
        <v>12</v>
      </c>
      <c r="S211" s="142">
        <v>5</v>
      </c>
      <c r="T211" s="142">
        <v>12</v>
      </c>
      <c r="U211" s="258">
        <f t="shared" si="43"/>
        <v>1.4</v>
      </c>
      <c r="V211" s="259">
        <f t="shared" si="44"/>
        <v>7</v>
      </c>
    </row>
    <row r="212" spans="1:22" x14ac:dyDescent="0.2">
      <c r="A212" s="348"/>
      <c r="B212" s="348"/>
      <c r="C212" s="89" t="s">
        <v>92</v>
      </c>
      <c r="D212" s="73"/>
      <c r="E212" s="73"/>
      <c r="F212" s="73"/>
      <c r="G212" s="73"/>
      <c r="H212" s="73"/>
      <c r="I212" s="73"/>
      <c r="J212" s="73"/>
      <c r="K212" s="74"/>
      <c r="L212" s="74"/>
      <c r="M212" s="74"/>
      <c r="N212" s="75"/>
      <c r="O212" s="74"/>
      <c r="P212" s="75"/>
      <c r="Q212" s="42">
        <v>32</v>
      </c>
      <c r="R212" s="42">
        <v>29</v>
      </c>
      <c r="S212" s="142">
        <v>26</v>
      </c>
      <c r="T212" s="142">
        <v>20</v>
      </c>
      <c r="U212" s="258">
        <f t="shared" si="43"/>
        <v>-0.23076923076923073</v>
      </c>
      <c r="V212" s="259">
        <f t="shared" si="44"/>
        <v>-6</v>
      </c>
    </row>
    <row r="213" spans="1:22" x14ac:dyDescent="0.2">
      <c r="A213" s="348"/>
      <c r="B213" s="348"/>
      <c r="C213" s="89" t="s">
        <v>93</v>
      </c>
      <c r="D213" s="73"/>
      <c r="E213" s="73"/>
      <c r="F213" s="73"/>
      <c r="G213" s="73"/>
      <c r="H213" s="73"/>
      <c r="I213" s="73"/>
      <c r="J213" s="73"/>
      <c r="K213" s="74"/>
      <c r="L213" s="74"/>
      <c r="M213" s="74"/>
      <c r="N213" s="75"/>
      <c r="O213" s="74"/>
      <c r="P213" s="75"/>
      <c r="Q213" s="42">
        <v>146</v>
      </c>
      <c r="R213" s="42">
        <v>133</v>
      </c>
      <c r="S213" s="142">
        <v>129</v>
      </c>
      <c r="T213" s="142">
        <v>127</v>
      </c>
      <c r="U213" s="258">
        <f t="shared" si="43"/>
        <v>-1.5503875968992276E-2</v>
      </c>
      <c r="V213" s="259">
        <f t="shared" si="44"/>
        <v>-2</v>
      </c>
    </row>
    <row r="214" spans="1:22" x14ac:dyDescent="0.2">
      <c r="A214" s="348"/>
      <c r="B214" s="348"/>
      <c r="C214" s="89" t="s">
        <v>94</v>
      </c>
      <c r="D214" s="73"/>
      <c r="E214" s="73"/>
      <c r="F214" s="73"/>
      <c r="G214" s="73"/>
      <c r="H214" s="73"/>
      <c r="I214" s="73"/>
      <c r="J214" s="73"/>
      <c r="K214" s="74"/>
      <c r="L214" s="74"/>
      <c r="M214" s="74"/>
      <c r="N214" s="75"/>
      <c r="O214" s="74"/>
      <c r="P214" s="75"/>
      <c r="Q214" s="42">
        <v>-768</v>
      </c>
      <c r="R214" s="42">
        <v>-738</v>
      </c>
      <c r="S214" s="142">
        <v>-607</v>
      </c>
      <c r="T214" s="142">
        <v>-865</v>
      </c>
      <c r="U214" s="258">
        <f t="shared" si="43"/>
        <v>0.42504118616144981</v>
      </c>
      <c r="V214" s="259">
        <f t="shared" si="44"/>
        <v>-258</v>
      </c>
    </row>
    <row r="215" spans="1:22" x14ac:dyDescent="0.2">
      <c r="A215" s="348"/>
      <c r="B215" s="348"/>
      <c r="C215" s="89" t="s">
        <v>95</v>
      </c>
      <c r="D215" s="73"/>
      <c r="E215" s="73"/>
      <c r="F215" s="73"/>
      <c r="G215" s="73"/>
      <c r="H215" s="73"/>
      <c r="I215" s="73"/>
      <c r="J215" s="73"/>
      <c r="K215" s="74"/>
      <c r="L215" s="74"/>
      <c r="M215" s="74"/>
      <c r="N215" s="75"/>
      <c r="O215" s="74"/>
      <c r="P215" s="75"/>
      <c r="Q215" s="42">
        <v>49</v>
      </c>
      <c r="R215" s="42">
        <v>42</v>
      </c>
      <c r="S215" s="142">
        <v>51</v>
      </c>
      <c r="T215" s="142">
        <v>79</v>
      </c>
      <c r="U215" s="258">
        <f t="shared" si="43"/>
        <v>0.5490196078431373</v>
      </c>
      <c r="V215" s="259">
        <f t="shared" si="44"/>
        <v>28</v>
      </c>
    </row>
    <row r="216" spans="1:22" x14ac:dyDescent="0.2">
      <c r="A216" s="348"/>
      <c r="B216" s="348"/>
      <c r="C216" s="89" t="s">
        <v>98</v>
      </c>
      <c r="D216" s="73"/>
      <c r="E216" s="73"/>
      <c r="F216" s="73"/>
      <c r="G216" s="73"/>
      <c r="H216" s="73"/>
      <c r="I216" s="73"/>
      <c r="J216" s="73"/>
      <c r="K216" s="74"/>
      <c r="L216" s="74"/>
      <c r="M216" s="74"/>
      <c r="N216" s="75"/>
      <c r="O216" s="74"/>
      <c r="P216" s="75"/>
      <c r="Q216" s="42">
        <v>38</v>
      </c>
      <c r="R216" s="42">
        <v>31</v>
      </c>
      <c r="S216" s="142">
        <v>24</v>
      </c>
      <c r="T216" s="142">
        <v>39</v>
      </c>
      <c r="U216" s="258">
        <f t="shared" si="43"/>
        <v>0.625</v>
      </c>
      <c r="V216" s="259">
        <f t="shared" si="44"/>
        <v>15</v>
      </c>
    </row>
    <row r="217" spans="1:22" x14ac:dyDescent="0.2">
      <c r="A217" s="348"/>
      <c r="B217" s="348"/>
      <c r="C217" s="89" t="s">
        <v>99</v>
      </c>
      <c r="D217" s="73"/>
      <c r="E217" s="73"/>
      <c r="F217" s="73"/>
      <c r="G217" s="73"/>
      <c r="H217" s="73"/>
      <c r="I217" s="73"/>
      <c r="J217" s="73"/>
      <c r="K217" s="74"/>
      <c r="L217" s="74"/>
      <c r="M217" s="74"/>
      <c r="N217" s="75"/>
      <c r="O217" s="74"/>
      <c r="P217" s="75"/>
      <c r="Q217" s="42">
        <v>820</v>
      </c>
      <c r="R217" s="42">
        <v>738</v>
      </c>
      <c r="S217" s="142">
        <v>790</v>
      </c>
      <c r="T217" s="142">
        <v>858</v>
      </c>
      <c r="U217" s="258">
        <f t="shared" si="43"/>
        <v>8.6075949367088622E-2</v>
      </c>
      <c r="V217" s="259">
        <f t="shared" si="44"/>
        <v>68</v>
      </c>
    </row>
    <row r="218" spans="1:22" x14ac:dyDescent="0.2">
      <c r="A218" s="348"/>
      <c r="B218" s="348"/>
      <c r="C218" s="89" t="s">
        <v>100</v>
      </c>
      <c r="D218" s="73"/>
      <c r="E218" s="73"/>
      <c r="F218" s="73"/>
      <c r="G218" s="73"/>
      <c r="H218" s="73"/>
      <c r="I218" s="73"/>
      <c r="J218" s="73"/>
      <c r="K218" s="74"/>
      <c r="L218" s="74"/>
      <c r="M218" s="74"/>
      <c r="N218" s="75"/>
      <c r="O218" s="74"/>
      <c r="P218" s="75"/>
      <c r="Q218" s="42">
        <v>77</v>
      </c>
      <c r="R218" s="42">
        <v>52</v>
      </c>
      <c r="S218" s="142">
        <v>68</v>
      </c>
      <c r="T218" s="142">
        <v>81</v>
      </c>
      <c r="U218" s="258">
        <f t="shared" si="43"/>
        <v>0.19117647058823528</v>
      </c>
      <c r="V218" s="259">
        <f t="shared" si="44"/>
        <v>13</v>
      </c>
    </row>
    <row r="219" spans="1:22" x14ac:dyDescent="0.2">
      <c r="A219" s="349"/>
      <c r="B219" s="349"/>
      <c r="C219" s="89" t="s">
        <v>101</v>
      </c>
      <c r="D219" s="177"/>
      <c r="E219" s="177"/>
      <c r="F219" s="177"/>
      <c r="G219" s="177"/>
      <c r="H219" s="177"/>
      <c r="I219" s="177"/>
      <c r="J219" s="177"/>
      <c r="K219" s="172"/>
      <c r="L219" s="172"/>
      <c r="M219" s="172"/>
      <c r="N219" s="166"/>
      <c r="O219" s="172"/>
      <c r="P219" s="166"/>
      <c r="Q219" s="177">
        <v>141</v>
      </c>
      <c r="R219" s="177">
        <v>115</v>
      </c>
      <c r="S219" s="166">
        <v>112</v>
      </c>
      <c r="T219" s="166">
        <v>171</v>
      </c>
      <c r="U219" s="258">
        <f t="shared" si="43"/>
        <v>0.52678571428571419</v>
      </c>
      <c r="V219" s="259">
        <f t="shared" si="44"/>
        <v>59</v>
      </c>
    </row>
    <row r="220" spans="1:22" ht="25.5" customHeight="1" x14ac:dyDescent="0.2">
      <c r="A220" s="353" t="s">
        <v>63</v>
      </c>
      <c r="B220" s="353"/>
      <c r="C220" s="354"/>
      <c r="D220" s="356"/>
      <c r="E220" s="356"/>
      <c r="F220" s="356"/>
      <c r="G220" s="356"/>
      <c r="H220" s="356"/>
      <c r="I220" s="356"/>
      <c r="J220" s="356"/>
      <c r="K220" s="356"/>
      <c r="L220" s="356"/>
      <c r="M220" s="356"/>
      <c r="N220" s="356"/>
      <c r="O220" s="356"/>
      <c r="P220" s="356"/>
      <c r="Q220" s="356"/>
      <c r="R220" s="356"/>
      <c r="S220" s="356"/>
      <c r="T220" s="356"/>
      <c r="U220" s="356"/>
      <c r="V220" s="356"/>
    </row>
    <row r="221" spans="1:22" x14ac:dyDescent="0.2">
      <c r="A221" s="347" t="s">
        <v>64</v>
      </c>
      <c r="B221" s="347" t="s">
        <v>2</v>
      </c>
      <c r="C221" s="43" t="s">
        <v>25</v>
      </c>
      <c r="D221" s="79"/>
      <c r="E221" s="79"/>
      <c r="F221" s="80">
        <v>209.2</v>
      </c>
      <c r="G221" s="79"/>
      <c r="H221" s="79"/>
      <c r="I221" s="79"/>
      <c r="J221" s="81"/>
      <c r="K221" s="82"/>
      <c r="L221" s="82"/>
      <c r="M221" s="76"/>
      <c r="N221" s="77"/>
      <c r="O221" s="178">
        <v>212.54400000000001</v>
      </c>
      <c r="P221" s="96"/>
      <c r="Q221" s="96"/>
      <c r="R221" s="96"/>
    </row>
    <row r="222" spans="1:22" x14ac:dyDescent="0.2">
      <c r="A222" s="348"/>
      <c r="B222" s="348"/>
      <c r="C222" s="59" t="s">
        <v>65</v>
      </c>
      <c r="D222" s="42"/>
      <c r="E222" s="42"/>
      <c r="F222" s="69">
        <v>53.8</v>
      </c>
      <c r="G222" s="42"/>
      <c r="H222" s="42"/>
      <c r="I222" s="42"/>
      <c r="J222" s="61"/>
      <c r="K222" s="71"/>
      <c r="L222" s="71"/>
      <c r="M222" s="72"/>
      <c r="N222" s="59"/>
      <c r="O222" s="179">
        <v>55.011000000000003</v>
      </c>
      <c r="P222" s="90"/>
      <c r="Q222" s="90"/>
      <c r="R222" s="90"/>
    </row>
    <row r="223" spans="1:22" x14ac:dyDescent="0.2">
      <c r="A223" s="348"/>
      <c r="B223" s="348"/>
      <c r="C223" s="59" t="s">
        <v>66</v>
      </c>
      <c r="D223" s="42"/>
      <c r="E223" s="42"/>
      <c r="F223" s="69">
        <v>107.6</v>
      </c>
      <c r="G223" s="42"/>
      <c r="H223" s="42"/>
      <c r="I223" s="42"/>
      <c r="J223" s="61"/>
      <c r="K223" s="71"/>
      <c r="L223" s="71"/>
      <c r="M223" s="72"/>
      <c r="N223" s="59"/>
      <c r="O223" s="179">
        <v>106.161</v>
      </c>
      <c r="P223" s="90"/>
      <c r="Q223" s="90"/>
      <c r="R223" s="90"/>
    </row>
    <row r="224" spans="1:22" x14ac:dyDescent="0.2">
      <c r="A224" s="348"/>
      <c r="B224" s="348"/>
      <c r="C224" s="59" t="s">
        <v>67</v>
      </c>
      <c r="D224" s="42"/>
      <c r="E224" s="42"/>
      <c r="F224" s="69">
        <v>29.3</v>
      </c>
      <c r="G224" s="42"/>
      <c r="H224" s="42"/>
      <c r="I224" s="42"/>
      <c r="J224" s="61"/>
      <c r="K224" s="71"/>
      <c r="L224" s="71"/>
      <c r="M224" s="72"/>
      <c r="N224" s="59"/>
      <c r="O224" s="180">
        <v>31.204000000000001</v>
      </c>
      <c r="P224" s="90"/>
      <c r="Q224" s="90"/>
      <c r="R224" s="90"/>
    </row>
    <row r="225" spans="1:18" x14ac:dyDescent="0.2">
      <c r="A225" s="348"/>
      <c r="B225" s="348"/>
      <c r="C225" s="59" t="s">
        <v>68</v>
      </c>
      <c r="D225" s="42"/>
      <c r="E225" s="42"/>
      <c r="F225" s="69">
        <v>14.1</v>
      </c>
      <c r="G225" s="42"/>
      <c r="H225" s="42"/>
      <c r="I225" s="42"/>
      <c r="J225" s="61"/>
      <c r="K225" s="71"/>
      <c r="L225" s="71"/>
      <c r="M225" s="72"/>
      <c r="N225" s="59"/>
      <c r="O225" s="179">
        <v>17.474</v>
      </c>
      <c r="P225" s="90"/>
      <c r="Q225" s="90"/>
      <c r="R225" s="90"/>
    </row>
    <row r="226" spans="1:18" x14ac:dyDescent="0.2">
      <c r="A226" s="349"/>
      <c r="B226" s="349"/>
      <c r="C226" s="59" t="s">
        <v>69</v>
      </c>
      <c r="D226" s="42"/>
      <c r="E226" s="42"/>
      <c r="F226" s="69">
        <v>4.4000000000000004</v>
      </c>
      <c r="G226" s="42"/>
      <c r="H226" s="42"/>
      <c r="I226" s="42"/>
      <c r="J226" s="61"/>
      <c r="K226" s="71"/>
      <c r="L226" s="71"/>
      <c r="M226" s="72"/>
      <c r="N226" s="59"/>
      <c r="O226" s="179">
        <v>2.694</v>
      </c>
      <c r="P226" s="90"/>
      <c r="Q226" s="90"/>
      <c r="R226" s="90"/>
    </row>
    <row r="227" spans="1:18" x14ac:dyDescent="0.2">
      <c r="A227" s="350" t="s">
        <v>26</v>
      </c>
      <c r="B227" s="350" t="s">
        <v>2</v>
      </c>
      <c r="C227" s="184" t="s">
        <v>25</v>
      </c>
      <c r="D227" s="185"/>
      <c r="E227" s="185"/>
      <c r="F227" s="186">
        <v>100</v>
      </c>
      <c r="G227" s="185"/>
      <c r="H227" s="185"/>
      <c r="I227" s="185"/>
      <c r="J227" s="187"/>
      <c r="K227" s="188"/>
      <c r="L227" s="188"/>
      <c r="M227" s="189"/>
      <c r="N227" s="184"/>
      <c r="O227" s="181">
        <v>100</v>
      </c>
      <c r="P227" s="190"/>
      <c r="Q227" s="190"/>
      <c r="R227" s="190"/>
    </row>
    <row r="228" spans="1:18" x14ac:dyDescent="0.2">
      <c r="A228" s="351"/>
      <c r="B228" s="351"/>
      <c r="C228" s="184" t="s">
        <v>65</v>
      </c>
      <c r="D228" s="185"/>
      <c r="E228" s="185"/>
      <c r="F228" s="186">
        <v>25.7</v>
      </c>
      <c r="G228" s="185"/>
      <c r="H228" s="185"/>
      <c r="I228" s="185"/>
      <c r="J228" s="187"/>
      <c r="K228" s="188"/>
      <c r="L228" s="188"/>
      <c r="M228" s="189"/>
      <c r="N228" s="184"/>
      <c r="O228" s="181">
        <v>25.9</v>
      </c>
      <c r="P228" s="190"/>
      <c r="Q228" s="190"/>
      <c r="R228" s="190"/>
    </row>
    <row r="229" spans="1:18" x14ac:dyDescent="0.2">
      <c r="A229" s="351"/>
      <c r="B229" s="351"/>
      <c r="C229" s="184" t="s">
        <v>66</v>
      </c>
      <c r="D229" s="185"/>
      <c r="E229" s="185"/>
      <c r="F229" s="186">
        <v>51.4</v>
      </c>
      <c r="G229" s="185"/>
      <c r="H229" s="185"/>
      <c r="I229" s="185"/>
      <c r="J229" s="187"/>
      <c r="K229" s="188"/>
      <c r="L229" s="188"/>
      <c r="M229" s="189"/>
      <c r="N229" s="184"/>
      <c r="O229" s="181">
        <v>49.9</v>
      </c>
      <c r="P229" s="190"/>
      <c r="Q229" s="190"/>
      <c r="R229" s="190"/>
    </row>
    <row r="230" spans="1:18" x14ac:dyDescent="0.2">
      <c r="A230" s="351"/>
      <c r="B230" s="351"/>
      <c r="C230" s="184" t="s">
        <v>67</v>
      </c>
      <c r="D230" s="185"/>
      <c r="E230" s="185"/>
      <c r="F230" s="186">
        <v>14</v>
      </c>
      <c r="G230" s="185"/>
      <c r="H230" s="185"/>
      <c r="I230" s="185"/>
      <c r="J230" s="187"/>
      <c r="K230" s="188"/>
      <c r="L230" s="188"/>
      <c r="M230" s="189"/>
      <c r="N230" s="184"/>
      <c r="O230" s="181">
        <v>14.7</v>
      </c>
      <c r="P230" s="190"/>
      <c r="Q230" s="190"/>
      <c r="R230" s="190"/>
    </row>
    <row r="231" spans="1:18" x14ac:dyDescent="0.2">
      <c r="A231" s="351"/>
      <c r="B231" s="351"/>
      <c r="C231" s="184" t="s">
        <v>68</v>
      </c>
      <c r="D231" s="185"/>
      <c r="E231" s="185"/>
      <c r="F231" s="186">
        <v>6.7</v>
      </c>
      <c r="G231" s="185"/>
      <c r="H231" s="185"/>
      <c r="I231" s="185"/>
      <c r="J231" s="187"/>
      <c r="K231" s="188"/>
      <c r="L231" s="188"/>
      <c r="M231" s="189"/>
      <c r="N231" s="184"/>
      <c r="O231" s="181">
        <v>8.1999999999999993</v>
      </c>
      <c r="P231" s="190"/>
      <c r="Q231" s="190"/>
      <c r="R231" s="190"/>
    </row>
    <row r="232" spans="1:18" x14ac:dyDescent="0.2">
      <c r="A232" s="352"/>
      <c r="B232" s="352"/>
      <c r="C232" s="184" t="s">
        <v>69</v>
      </c>
      <c r="D232" s="185"/>
      <c r="E232" s="185"/>
      <c r="F232" s="186">
        <v>2.1</v>
      </c>
      <c r="G232" s="185"/>
      <c r="H232" s="185"/>
      <c r="I232" s="185"/>
      <c r="J232" s="187"/>
      <c r="K232" s="188"/>
      <c r="L232" s="188"/>
      <c r="M232" s="189"/>
      <c r="N232" s="184"/>
      <c r="O232" s="181">
        <v>1.3</v>
      </c>
      <c r="P232" s="190"/>
      <c r="Q232" s="190"/>
      <c r="R232" s="190"/>
    </row>
    <row r="233" spans="1:18" x14ac:dyDescent="0.2">
      <c r="A233" s="347" t="s">
        <v>64</v>
      </c>
      <c r="B233" s="347" t="s">
        <v>1</v>
      </c>
      <c r="C233" s="59" t="s">
        <v>25</v>
      </c>
      <c r="D233" s="42"/>
      <c r="E233" s="42"/>
      <c r="F233" s="69">
        <v>185.4</v>
      </c>
      <c r="G233" s="42"/>
      <c r="H233" s="42"/>
      <c r="I233" s="42"/>
      <c r="J233" s="61"/>
      <c r="K233" s="71"/>
      <c r="L233" s="71"/>
      <c r="M233" s="72"/>
      <c r="N233" s="59"/>
      <c r="O233" s="179">
        <v>186.99299999999999</v>
      </c>
      <c r="P233" s="90"/>
      <c r="Q233" s="90"/>
      <c r="R233" s="90"/>
    </row>
    <row r="234" spans="1:18" x14ac:dyDescent="0.2">
      <c r="A234" s="348"/>
      <c r="B234" s="348"/>
      <c r="C234" s="83" t="s">
        <v>70</v>
      </c>
      <c r="D234" s="42"/>
      <c r="E234" s="42"/>
      <c r="F234" s="69">
        <v>59</v>
      </c>
      <c r="G234" s="42"/>
      <c r="H234" s="42"/>
      <c r="I234" s="42"/>
      <c r="J234" s="61"/>
      <c r="K234" s="71"/>
      <c r="L234" s="71"/>
      <c r="M234" s="72"/>
      <c r="N234" s="59"/>
      <c r="O234" s="180">
        <v>60.164000000000001</v>
      </c>
      <c r="P234" s="90"/>
      <c r="Q234" s="90"/>
      <c r="R234" s="90"/>
    </row>
    <row r="235" spans="1:18" x14ac:dyDescent="0.2">
      <c r="A235" s="348"/>
      <c r="B235" s="348"/>
      <c r="C235" s="83" t="s">
        <v>71</v>
      </c>
      <c r="D235" s="42"/>
      <c r="E235" s="42"/>
      <c r="F235" s="69">
        <v>107.4</v>
      </c>
      <c r="G235" s="42"/>
      <c r="H235" s="42"/>
      <c r="I235" s="42"/>
      <c r="J235" s="61"/>
      <c r="K235" s="71"/>
      <c r="L235" s="71"/>
      <c r="M235" s="72"/>
      <c r="N235" s="59"/>
      <c r="O235" s="179">
        <v>107.242</v>
      </c>
      <c r="P235" s="90"/>
      <c r="Q235" s="90"/>
      <c r="R235" s="90"/>
    </row>
    <row r="236" spans="1:18" x14ac:dyDescent="0.2">
      <c r="A236" s="348"/>
      <c r="B236" s="348"/>
      <c r="C236" s="83" t="s">
        <v>72</v>
      </c>
      <c r="D236" s="42"/>
      <c r="E236" s="42"/>
      <c r="F236" s="69">
        <v>5.5</v>
      </c>
      <c r="G236" s="42"/>
      <c r="H236" s="42"/>
      <c r="I236" s="42"/>
      <c r="J236" s="61"/>
      <c r="K236" s="71"/>
      <c r="L236" s="71"/>
      <c r="M236" s="72"/>
      <c r="N236" s="59"/>
      <c r="O236" s="179">
        <v>6.0439999999999996</v>
      </c>
      <c r="P236" s="90"/>
      <c r="Q236" s="90"/>
      <c r="R236" s="90"/>
    </row>
    <row r="237" spans="1:18" x14ac:dyDescent="0.2">
      <c r="A237" s="348"/>
      <c r="B237" s="348"/>
      <c r="C237" s="83" t="s">
        <v>73</v>
      </c>
      <c r="D237" s="42"/>
      <c r="E237" s="42"/>
      <c r="F237" s="69">
        <v>8.8000000000000007</v>
      </c>
      <c r="G237" s="42"/>
      <c r="H237" s="42"/>
      <c r="I237" s="42"/>
      <c r="J237" s="61"/>
      <c r="K237" s="71"/>
      <c r="L237" s="71"/>
      <c r="M237" s="72"/>
      <c r="N237" s="59"/>
      <c r="O237" s="179">
        <v>11.103999999999999</v>
      </c>
      <c r="P237" s="90"/>
      <c r="Q237" s="90"/>
      <c r="R237" s="90"/>
    </row>
    <row r="238" spans="1:18" x14ac:dyDescent="0.2">
      <c r="A238" s="349"/>
      <c r="B238" s="349"/>
      <c r="C238" s="83" t="s">
        <v>69</v>
      </c>
      <c r="D238" s="42"/>
      <c r="E238" s="42"/>
      <c r="F238" s="69">
        <v>4.7</v>
      </c>
      <c r="G238" s="42"/>
      <c r="H238" s="42"/>
      <c r="I238" s="42"/>
      <c r="J238" s="61"/>
      <c r="K238" s="71"/>
      <c r="L238" s="71"/>
      <c r="M238" s="72"/>
      <c r="N238" s="59"/>
      <c r="O238" s="179">
        <v>2.4390000000000001</v>
      </c>
      <c r="P238" s="90"/>
      <c r="Q238" s="90"/>
      <c r="R238" s="90"/>
    </row>
    <row r="239" spans="1:18" x14ac:dyDescent="0.2">
      <c r="A239" s="350" t="s">
        <v>26</v>
      </c>
      <c r="B239" s="350" t="s">
        <v>1</v>
      </c>
      <c r="C239" s="184" t="s">
        <v>25</v>
      </c>
      <c r="D239" s="185"/>
      <c r="E239" s="185"/>
      <c r="F239" s="186">
        <v>100</v>
      </c>
      <c r="G239" s="185"/>
      <c r="H239" s="185"/>
      <c r="I239" s="185"/>
      <c r="J239" s="187"/>
      <c r="K239" s="188"/>
      <c r="L239" s="188"/>
      <c r="M239" s="189"/>
      <c r="N239" s="184"/>
      <c r="O239" s="182">
        <v>100</v>
      </c>
      <c r="P239" s="190"/>
      <c r="Q239" s="190"/>
      <c r="R239" s="190"/>
    </row>
    <row r="240" spans="1:18" x14ac:dyDescent="0.2">
      <c r="A240" s="351"/>
      <c r="B240" s="351"/>
      <c r="C240" s="184" t="s">
        <v>70</v>
      </c>
      <c r="D240" s="185"/>
      <c r="E240" s="185"/>
      <c r="F240" s="186">
        <v>31.8</v>
      </c>
      <c r="G240" s="185"/>
      <c r="H240" s="185"/>
      <c r="I240" s="185"/>
      <c r="J240" s="187"/>
      <c r="K240" s="188"/>
      <c r="L240" s="188"/>
      <c r="M240" s="189"/>
      <c r="N240" s="184"/>
      <c r="O240" s="182">
        <v>32.200000000000003</v>
      </c>
      <c r="P240" s="190"/>
      <c r="Q240" s="190"/>
      <c r="R240" s="190"/>
    </row>
    <row r="241" spans="1:18" x14ac:dyDescent="0.2">
      <c r="A241" s="351"/>
      <c r="B241" s="351"/>
      <c r="C241" s="184" t="s">
        <v>71</v>
      </c>
      <c r="D241" s="185"/>
      <c r="E241" s="185"/>
      <c r="F241" s="186">
        <v>57.9</v>
      </c>
      <c r="G241" s="185"/>
      <c r="H241" s="185"/>
      <c r="I241" s="185"/>
      <c r="J241" s="187"/>
      <c r="K241" s="188"/>
      <c r="L241" s="188"/>
      <c r="M241" s="189"/>
      <c r="N241" s="184"/>
      <c r="O241" s="182">
        <v>57.4</v>
      </c>
      <c r="P241" s="190"/>
      <c r="Q241" s="190"/>
      <c r="R241" s="190"/>
    </row>
    <row r="242" spans="1:18" x14ac:dyDescent="0.2">
      <c r="A242" s="351"/>
      <c r="B242" s="351"/>
      <c r="C242" s="184" t="s">
        <v>72</v>
      </c>
      <c r="D242" s="185"/>
      <c r="E242" s="185"/>
      <c r="F242" s="186">
        <v>3</v>
      </c>
      <c r="G242" s="185"/>
      <c r="H242" s="185"/>
      <c r="I242" s="185"/>
      <c r="J242" s="187"/>
      <c r="K242" s="188"/>
      <c r="L242" s="188"/>
      <c r="M242" s="189"/>
      <c r="N242" s="184"/>
      <c r="O242" s="182">
        <v>3.2</v>
      </c>
      <c r="P242" s="190"/>
      <c r="Q242" s="190"/>
      <c r="R242" s="190"/>
    </row>
    <row r="243" spans="1:18" x14ac:dyDescent="0.2">
      <c r="A243" s="351"/>
      <c r="B243" s="351"/>
      <c r="C243" s="184" t="s">
        <v>73</v>
      </c>
      <c r="D243" s="185"/>
      <c r="E243" s="185"/>
      <c r="F243" s="186">
        <v>4.7</v>
      </c>
      <c r="G243" s="185"/>
      <c r="H243" s="185"/>
      <c r="I243" s="185"/>
      <c r="J243" s="187"/>
      <c r="K243" s="188"/>
      <c r="L243" s="188"/>
      <c r="M243" s="189"/>
      <c r="N243" s="184"/>
      <c r="O243" s="182">
        <v>5.9</v>
      </c>
      <c r="P243" s="190"/>
      <c r="Q243" s="190"/>
      <c r="R243" s="263"/>
    </row>
    <row r="244" spans="1:18" x14ac:dyDescent="0.2">
      <c r="A244" s="352"/>
      <c r="B244" s="352"/>
      <c r="C244" s="184" t="s">
        <v>69</v>
      </c>
      <c r="D244" s="185"/>
      <c r="E244" s="185"/>
      <c r="F244" s="186">
        <v>2.5</v>
      </c>
      <c r="G244" s="185"/>
      <c r="H244" s="185"/>
      <c r="I244" s="185"/>
      <c r="J244" s="191"/>
      <c r="K244" s="192"/>
      <c r="L244" s="192"/>
      <c r="M244" s="193"/>
      <c r="N244" s="194"/>
      <c r="O244" s="183">
        <v>1.3</v>
      </c>
      <c r="P244" s="195"/>
      <c r="Q244" s="262"/>
      <c r="R244" s="264"/>
    </row>
    <row r="246" spans="1:18" x14ac:dyDescent="0.2">
      <c r="A246" s="247" t="s">
        <v>74</v>
      </c>
    </row>
    <row r="247" spans="1:18" x14ac:dyDescent="0.2">
      <c r="A247" s="247" t="s">
        <v>117</v>
      </c>
    </row>
    <row r="248" spans="1:18" x14ac:dyDescent="0.2">
      <c r="A248" s="248" t="s">
        <v>75</v>
      </c>
    </row>
    <row r="249" spans="1:18" x14ac:dyDescent="0.2">
      <c r="A249" s="248" t="s">
        <v>78</v>
      </c>
    </row>
    <row r="250" spans="1:18" x14ac:dyDescent="0.2">
      <c r="A250" s="248" t="s">
        <v>127</v>
      </c>
    </row>
    <row r="251" spans="1:18" x14ac:dyDescent="0.2">
      <c r="A251" s="248" t="s">
        <v>126</v>
      </c>
    </row>
    <row r="258" spans="4:11" x14ac:dyDescent="0.2">
      <c r="D258" s="110"/>
      <c r="E258" s="110"/>
      <c r="F258" s="110"/>
      <c r="G258" s="110"/>
      <c r="H258" s="110"/>
      <c r="I258" s="110"/>
      <c r="J258" s="110"/>
      <c r="K258" s="110"/>
    </row>
  </sheetData>
  <mergeCells count="146">
    <mergeCell ref="R95:R96"/>
    <mergeCell ref="Q95:Q96"/>
    <mergeCell ref="P95:P96"/>
    <mergeCell ref="O95:O96"/>
    <mergeCell ref="N95:N96"/>
    <mergeCell ref="N105:N106"/>
    <mergeCell ref="O105:O106"/>
    <mergeCell ref="P105:P106"/>
    <mergeCell ref="Q105:Q106"/>
    <mergeCell ref="R105:R106"/>
    <mergeCell ref="G95:G97"/>
    <mergeCell ref="F95:F97"/>
    <mergeCell ref="E95:E97"/>
    <mergeCell ref="D95:D97"/>
    <mergeCell ref="D103:D104"/>
    <mergeCell ref="M105:M107"/>
    <mergeCell ref="L105:L107"/>
    <mergeCell ref="K105:K107"/>
    <mergeCell ref="J105:J107"/>
    <mergeCell ref="I105:I107"/>
    <mergeCell ref="H105:H107"/>
    <mergeCell ref="G105:G107"/>
    <mergeCell ref="F105:F107"/>
    <mergeCell ref="E105:E107"/>
    <mergeCell ref="D105:D107"/>
    <mergeCell ref="M103:M104"/>
    <mergeCell ref="L103:L104"/>
    <mergeCell ref="K103:K104"/>
    <mergeCell ref="J103:J104"/>
    <mergeCell ref="I103:I104"/>
    <mergeCell ref="H103:H104"/>
    <mergeCell ref="G103:G104"/>
    <mergeCell ref="F103:F104"/>
    <mergeCell ref="E103:E104"/>
    <mergeCell ref="D158:V158"/>
    <mergeCell ref="D155:V155"/>
    <mergeCell ref="D168:V168"/>
    <mergeCell ref="D220:V220"/>
    <mergeCell ref="D130:V130"/>
    <mergeCell ref="A155:C155"/>
    <mergeCell ref="A120:C120"/>
    <mergeCell ref="B159:C159"/>
    <mergeCell ref="B160:B161"/>
    <mergeCell ref="B162:C162"/>
    <mergeCell ref="B163:B164"/>
    <mergeCell ref="A122:B128"/>
    <mergeCell ref="A233:A238"/>
    <mergeCell ref="B233:B238"/>
    <mergeCell ref="B153:B154"/>
    <mergeCell ref="A156:A157"/>
    <mergeCell ref="B156:C156"/>
    <mergeCell ref="A227:A232"/>
    <mergeCell ref="B227:B232"/>
    <mergeCell ref="B165:C165"/>
    <mergeCell ref="B166:B167"/>
    <mergeCell ref="A159:A167"/>
    <mergeCell ref="J93:J94"/>
    <mergeCell ref="I93:I94"/>
    <mergeCell ref="H93:H94"/>
    <mergeCell ref="G93:G94"/>
    <mergeCell ref="F93:F94"/>
    <mergeCell ref="A132:A142"/>
    <mergeCell ref="B132:B133"/>
    <mergeCell ref="D109:P109"/>
    <mergeCell ref="A117:C117"/>
    <mergeCell ref="D108:V108"/>
    <mergeCell ref="D129:V129"/>
    <mergeCell ref="D117:V117"/>
    <mergeCell ref="E93:E94"/>
    <mergeCell ref="D93:D94"/>
    <mergeCell ref="M93:M94"/>
    <mergeCell ref="L93:L94"/>
    <mergeCell ref="K93:K94"/>
    <mergeCell ref="A88:B97"/>
    <mergeCell ref="M95:M97"/>
    <mergeCell ref="L95:L97"/>
    <mergeCell ref="K95:K97"/>
    <mergeCell ref="J95:J97"/>
    <mergeCell ref="I95:I97"/>
    <mergeCell ref="H95:H97"/>
    <mergeCell ref="A239:A244"/>
    <mergeCell ref="B239:B244"/>
    <mergeCell ref="A221:A226"/>
    <mergeCell ref="B221:B226"/>
    <mergeCell ref="A220:C220"/>
    <mergeCell ref="D69:V69"/>
    <mergeCell ref="B150:B151"/>
    <mergeCell ref="B152:C152"/>
    <mergeCell ref="B135:B136"/>
    <mergeCell ref="B137:C137"/>
    <mergeCell ref="B138:B139"/>
    <mergeCell ref="B140:C140"/>
    <mergeCell ref="B141:B142"/>
    <mergeCell ref="A131:C131"/>
    <mergeCell ref="B134:C134"/>
    <mergeCell ref="A129:C129"/>
    <mergeCell ref="A130:C130"/>
    <mergeCell ref="A80:B86"/>
    <mergeCell ref="A108:C108"/>
    <mergeCell ref="A87:C87"/>
    <mergeCell ref="A118:C118"/>
    <mergeCell ref="A119:C119"/>
    <mergeCell ref="A69:C69"/>
    <mergeCell ref="A70:B79"/>
    <mergeCell ref="A67:B68"/>
    <mergeCell ref="A110:B116"/>
    <mergeCell ref="A98:B107"/>
    <mergeCell ref="A109:C109"/>
    <mergeCell ref="A168:C168"/>
    <mergeCell ref="B169:C169"/>
    <mergeCell ref="B186:C186"/>
    <mergeCell ref="B203:C203"/>
    <mergeCell ref="A169:A219"/>
    <mergeCell ref="B170:B185"/>
    <mergeCell ref="B187:B202"/>
    <mergeCell ref="B204:B219"/>
    <mergeCell ref="B157:C157"/>
    <mergeCell ref="A158:C158"/>
    <mergeCell ref="A143:C143"/>
    <mergeCell ref="A144:A154"/>
    <mergeCell ref="B144:B145"/>
    <mergeCell ref="B146:C146"/>
    <mergeCell ref="B147:B148"/>
    <mergeCell ref="B149:C149"/>
    <mergeCell ref="D2:V2"/>
    <mergeCell ref="D4:V4"/>
    <mergeCell ref="A1:C1"/>
    <mergeCell ref="A2:C2"/>
    <mergeCell ref="A3:C3"/>
    <mergeCell ref="A4:C4"/>
    <mergeCell ref="A66:C66"/>
    <mergeCell ref="A56:C56"/>
    <mergeCell ref="A57:A65"/>
    <mergeCell ref="B58:B59"/>
    <mergeCell ref="B61:B62"/>
    <mergeCell ref="B64:B65"/>
    <mergeCell ref="A5:A7"/>
    <mergeCell ref="B5:C5"/>
    <mergeCell ref="B6:C6"/>
    <mergeCell ref="B7:C7"/>
    <mergeCell ref="A40:C40"/>
    <mergeCell ref="A8:C8"/>
    <mergeCell ref="A9:B23"/>
    <mergeCell ref="A24:C24"/>
    <mergeCell ref="A25:B39"/>
    <mergeCell ref="A41:B55"/>
  </mergeCells>
  <phoneticPr fontId="23" type="noConversion"/>
  <conditionalFormatting sqref="U8:U65 U3 U5:U6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:V65 V3 V5:V6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1:U15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  <cfRule type="containsErrors" dxfId="1" priority="58">
      <formula>ISERROR(U131)</formula>
    </cfRule>
  </conditionalFormatting>
  <conditionalFormatting sqref="V131:V15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containsErrors" dxfId="0" priority="59">
      <formula>ISERROR(V131)</formula>
    </cfRule>
  </conditionalFormatting>
  <conditionalFormatting sqref="U70:U107">
    <cfRule type="colorScale" priority="2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V70:V107">
    <cfRule type="colorScale" priority="2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10:S11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70:S185 S187:S202 S204:S21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0:T11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09:U1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9:V1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8:U12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1:V12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70:T185 T187:T202 T204:T2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9:U21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9:V2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31496062992125984" top="0.74803149606299213" bottom="0.74803149606299213" header="0.31496062992125984" footer="0.31496062992125984"/>
  <pageSetup paperSize="9" scale="53" orientation="landscape" r:id="rId1"/>
  <headerFooter>
    <oddFooter>&amp;L&amp;"Arial,Kursywa"&amp;8Opracowanie: Referat Badań i Analiz Społeczno-Gospodarczych, Wydział Polityki Gospodarczej, UMG&amp;C&amp;"Arial,Kursywa"&amp;8"GDAŃSK W LICZBACH - DEMOGRAFIA"&amp;R&amp;"Arial,Kursywa"&amp;8www.gdansk.pl/gdanskwliczbach</oddFooter>
  </headerFooter>
  <rowBreaks count="4" manualBreakCount="4">
    <brk id="68" max="21" man="1"/>
    <brk id="128" max="21" man="1"/>
    <brk id="167" max="21" man="1"/>
    <brk id="21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zoomScaleNormal="100" workbookViewId="0">
      <selection sqref="A1:C1"/>
    </sheetView>
  </sheetViews>
  <sheetFormatPr defaultRowHeight="12.75" x14ac:dyDescent="0.2"/>
  <cols>
    <col min="1" max="1" width="9.140625" customWidth="1"/>
    <col min="3" max="3" width="35.7109375" customWidth="1"/>
    <col min="4" max="17" width="9.7109375" customWidth="1"/>
  </cols>
  <sheetData>
    <row r="1" spans="1:17" ht="26.25" customHeight="1" x14ac:dyDescent="0.2">
      <c r="A1" s="412" t="s">
        <v>144</v>
      </c>
      <c r="B1" s="412"/>
      <c r="C1" s="413"/>
      <c r="D1" s="268">
        <v>2017</v>
      </c>
      <c r="E1" s="268">
        <v>2018</v>
      </c>
      <c r="F1" s="268">
        <v>2019</v>
      </c>
      <c r="G1" s="268">
        <v>2020</v>
      </c>
      <c r="H1" s="268">
        <v>2021</v>
      </c>
      <c r="I1" s="268">
        <v>2022</v>
      </c>
      <c r="J1" s="268">
        <v>2023</v>
      </c>
      <c r="K1" s="268">
        <v>2024</v>
      </c>
      <c r="L1" s="268">
        <v>2025</v>
      </c>
      <c r="M1" s="268">
        <v>2026</v>
      </c>
      <c r="N1" s="268">
        <v>2027</v>
      </c>
      <c r="O1" s="268">
        <v>2028</v>
      </c>
      <c r="P1" s="268">
        <v>2029</v>
      </c>
      <c r="Q1" s="268">
        <v>2030</v>
      </c>
    </row>
    <row r="2" spans="1:17" ht="15.75" customHeight="1" x14ac:dyDescent="0.2">
      <c r="A2" s="327" t="s">
        <v>102</v>
      </c>
      <c r="B2" s="328"/>
      <c r="C2" s="421"/>
      <c r="D2" s="269">
        <v>465.3</v>
      </c>
      <c r="E2" s="269">
        <v>466.8</v>
      </c>
      <c r="F2" s="269">
        <v>468</v>
      </c>
      <c r="G2" s="269">
        <v>469.1</v>
      </c>
      <c r="H2" s="269">
        <v>470.1</v>
      </c>
      <c r="I2" s="269">
        <v>470.9</v>
      </c>
      <c r="J2" s="270">
        <v>471.5</v>
      </c>
      <c r="K2" s="270">
        <v>472</v>
      </c>
      <c r="L2" s="270">
        <v>472.3</v>
      </c>
      <c r="M2" s="270">
        <v>472.5</v>
      </c>
      <c r="N2" s="270">
        <v>472.6</v>
      </c>
      <c r="O2" s="270">
        <v>472.6</v>
      </c>
      <c r="P2" s="270">
        <v>472.6</v>
      </c>
      <c r="Q2" s="270">
        <v>472.4</v>
      </c>
    </row>
    <row r="3" spans="1:17" ht="15.75" customHeight="1" x14ac:dyDescent="0.2">
      <c r="A3" s="416" t="s">
        <v>135</v>
      </c>
      <c r="B3" s="404" t="s">
        <v>136</v>
      </c>
      <c r="C3" s="405"/>
      <c r="D3" s="64">
        <v>79.099999999999994</v>
      </c>
      <c r="E3" s="64">
        <v>80.900000000000006</v>
      </c>
      <c r="F3" s="64">
        <v>82.4</v>
      </c>
      <c r="G3" s="64">
        <v>84</v>
      </c>
      <c r="H3" s="64">
        <v>85.2</v>
      </c>
      <c r="I3" s="64">
        <v>86.2</v>
      </c>
      <c r="J3" s="271">
        <v>86.9</v>
      </c>
      <c r="K3" s="271">
        <v>87.2</v>
      </c>
      <c r="L3" s="271">
        <v>87</v>
      </c>
      <c r="M3" s="271">
        <v>86.4</v>
      </c>
      <c r="N3" s="271">
        <v>85.7</v>
      </c>
      <c r="O3" s="271">
        <v>85.2</v>
      </c>
      <c r="P3" s="271">
        <v>84.7</v>
      </c>
      <c r="Q3" s="271">
        <v>84.2</v>
      </c>
    </row>
    <row r="4" spans="1:17" ht="15.75" customHeight="1" x14ac:dyDescent="0.2">
      <c r="A4" s="348"/>
      <c r="B4" s="404" t="s">
        <v>137</v>
      </c>
      <c r="C4" s="405"/>
      <c r="D4" s="64">
        <v>275.89999999999998</v>
      </c>
      <c r="E4" s="64">
        <v>273.39999999999998</v>
      </c>
      <c r="F4" s="64">
        <v>271.3</v>
      </c>
      <c r="G4" s="64">
        <v>269.2</v>
      </c>
      <c r="H4" s="64">
        <v>267.7</v>
      </c>
      <c r="I4" s="64">
        <v>266.5</v>
      </c>
      <c r="J4" s="64">
        <v>265.7</v>
      </c>
      <c r="K4" s="64">
        <v>265.2</v>
      </c>
      <c r="L4" s="64">
        <v>265.3</v>
      </c>
      <c r="M4" s="64">
        <v>265.8</v>
      </c>
      <c r="N4" s="64">
        <v>266.60000000000002</v>
      </c>
      <c r="O4" s="64">
        <v>266.89999999999998</v>
      </c>
      <c r="P4" s="64">
        <v>267</v>
      </c>
      <c r="Q4" s="64">
        <v>267</v>
      </c>
    </row>
    <row r="5" spans="1:17" ht="15.75" customHeight="1" x14ac:dyDescent="0.2">
      <c r="A5" s="417"/>
      <c r="B5" s="404" t="s">
        <v>138</v>
      </c>
      <c r="C5" s="405"/>
      <c r="D5" s="64">
        <v>110.3</v>
      </c>
      <c r="E5" s="64">
        <v>112.5</v>
      </c>
      <c r="F5" s="64">
        <v>114.4</v>
      </c>
      <c r="G5" s="64">
        <v>116</v>
      </c>
      <c r="H5" s="64">
        <v>117.2</v>
      </c>
      <c r="I5" s="64">
        <v>118.2</v>
      </c>
      <c r="J5" s="64">
        <v>119</v>
      </c>
      <c r="K5" s="64">
        <v>119.6</v>
      </c>
      <c r="L5" s="64">
        <v>120</v>
      </c>
      <c r="M5" s="64">
        <v>120.3</v>
      </c>
      <c r="N5" s="64">
        <v>120.4</v>
      </c>
      <c r="O5" s="64">
        <v>120.5</v>
      </c>
      <c r="P5" s="64">
        <v>120.9</v>
      </c>
      <c r="Q5" s="64">
        <v>121.2</v>
      </c>
    </row>
    <row r="6" spans="1:17" ht="15.75" customHeight="1" x14ac:dyDescent="0.2">
      <c r="A6" s="267"/>
      <c r="B6" s="265" t="s">
        <v>139</v>
      </c>
      <c r="C6" s="266"/>
      <c r="D6" s="64">
        <v>68.7</v>
      </c>
      <c r="E6" s="64">
        <v>70.7</v>
      </c>
      <c r="F6" s="64">
        <v>72.5</v>
      </c>
      <c r="G6" s="64">
        <v>74.3</v>
      </c>
      <c r="H6" s="64">
        <v>75.599999999999994</v>
      </c>
      <c r="I6" s="64">
        <v>76.7</v>
      </c>
      <c r="J6" s="64">
        <v>77.5</v>
      </c>
      <c r="K6" s="64">
        <v>78</v>
      </c>
      <c r="L6" s="64">
        <v>78</v>
      </c>
      <c r="M6" s="64">
        <v>77.8</v>
      </c>
      <c r="N6" s="64">
        <v>77.3</v>
      </c>
      <c r="O6" s="64">
        <v>77.099999999999994</v>
      </c>
      <c r="P6" s="64">
        <v>77</v>
      </c>
      <c r="Q6" s="64">
        <v>76.900000000000006</v>
      </c>
    </row>
    <row r="7" spans="1:17" ht="15.75" customHeight="1" x14ac:dyDescent="0.2">
      <c r="A7" s="418" t="s">
        <v>140</v>
      </c>
      <c r="B7" s="419"/>
      <c r="C7" s="420"/>
      <c r="D7" s="269">
        <v>220.5</v>
      </c>
      <c r="E7" s="269">
        <v>221.2</v>
      </c>
      <c r="F7" s="269">
        <v>221.8</v>
      </c>
      <c r="G7" s="269">
        <v>222.4</v>
      </c>
      <c r="H7" s="269">
        <v>222.8</v>
      </c>
      <c r="I7" s="269">
        <v>223.2</v>
      </c>
      <c r="J7" s="269">
        <v>223.5</v>
      </c>
      <c r="K7" s="269">
        <v>223.7</v>
      </c>
      <c r="L7" s="269">
        <v>223.9</v>
      </c>
      <c r="M7" s="269">
        <v>224</v>
      </c>
      <c r="N7" s="269">
        <v>224</v>
      </c>
      <c r="O7" s="269">
        <v>224</v>
      </c>
      <c r="P7" s="269">
        <v>224</v>
      </c>
      <c r="Q7" s="269">
        <v>223.9</v>
      </c>
    </row>
    <row r="8" spans="1:17" ht="15.75" customHeight="1" x14ac:dyDescent="0.2">
      <c r="A8" s="416" t="s">
        <v>135</v>
      </c>
      <c r="B8" s="404" t="s">
        <v>136</v>
      </c>
      <c r="C8" s="405"/>
      <c r="D8" s="64">
        <v>40.799999999999997</v>
      </c>
      <c r="E8" s="64">
        <v>41.7</v>
      </c>
      <c r="F8" s="64">
        <v>42.4</v>
      </c>
      <c r="G8" s="64">
        <v>43.3</v>
      </c>
      <c r="H8" s="64">
        <v>43.9</v>
      </c>
      <c r="I8" s="64">
        <v>44.4</v>
      </c>
      <c r="J8" s="271">
        <v>44.7</v>
      </c>
      <c r="K8" s="271">
        <v>44.9</v>
      </c>
      <c r="L8" s="271">
        <v>44.8</v>
      </c>
      <c r="M8" s="271">
        <v>44.4</v>
      </c>
      <c r="N8" s="271">
        <v>44</v>
      </c>
      <c r="O8" s="271">
        <v>43.7</v>
      </c>
      <c r="P8" s="271">
        <v>43.4</v>
      </c>
      <c r="Q8" s="271">
        <v>43.2</v>
      </c>
    </row>
    <row r="9" spans="1:17" ht="15.75" customHeight="1" x14ac:dyDescent="0.2">
      <c r="A9" s="348"/>
      <c r="B9" s="404" t="s">
        <v>137</v>
      </c>
      <c r="C9" s="405"/>
      <c r="D9" s="64">
        <v>143.19999999999999</v>
      </c>
      <c r="E9" s="64">
        <v>141.9</v>
      </c>
      <c r="F9" s="64">
        <v>140.6</v>
      </c>
      <c r="G9" s="64">
        <v>139.1</v>
      </c>
      <c r="H9" s="64">
        <v>138</v>
      </c>
      <c r="I9" s="64">
        <v>137</v>
      </c>
      <c r="J9" s="64">
        <v>136.4</v>
      </c>
      <c r="K9" s="64">
        <v>136</v>
      </c>
      <c r="L9" s="64">
        <v>135.9</v>
      </c>
      <c r="M9" s="64">
        <v>136.1</v>
      </c>
      <c r="N9" s="64">
        <v>136.5</v>
      </c>
      <c r="O9" s="64">
        <v>136.69999999999999</v>
      </c>
      <c r="P9" s="64">
        <v>136.9</v>
      </c>
      <c r="Q9" s="64">
        <v>137.1</v>
      </c>
    </row>
    <row r="10" spans="1:17" ht="15.75" customHeight="1" x14ac:dyDescent="0.2">
      <c r="A10" s="417"/>
      <c r="B10" s="404" t="s">
        <v>138</v>
      </c>
      <c r="C10" s="405"/>
      <c r="D10" s="64">
        <v>36.5</v>
      </c>
      <c r="E10" s="64">
        <v>37.6</v>
      </c>
      <c r="F10" s="64">
        <v>38.799999999999997</v>
      </c>
      <c r="G10" s="64">
        <v>40</v>
      </c>
      <c r="H10" s="64">
        <v>40.9</v>
      </c>
      <c r="I10" s="64">
        <v>41.7</v>
      </c>
      <c r="J10" s="64">
        <v>42.4</v>
      </c>
      <c r="K10" s="64">
        <v>42.9</v>
      </c>
      <c r="L10" s="64">
        <v>43.2</v>
      </c>
      <c r="M10" s="64">
        <v>43.5</v>
      </c>
      <c r="N10" s="64">
        <v>43.5</v>
      </c>
      <c r="O10" s="64">
        <v>43.6</v>
      </c>
      <c r="P10" s="64">
        <v>43.7</v>
      </c>
      <c r="Q10" s="64">
        <v>43.7</v>
      </c>
    </row>
    <row r="11" spans="1:17" ht="15.75" customHeight="1" x14ac:dyDescent="0.2">
      <c r="A11" s="267"/>
      <c r="B11" s="265" t="s">
        <v>139</v>
      </c>
      <c r="C11" s="266"/>
      <c r="D11" s="64">
        <v>54</v>
      </c>
      <c r="E11" s="64">
        <v>55.9</v>
      </c>
      <c r="F11" s="64">
        <v>57.8</v>
      </c>
      <c r="G11" s="64">
        <v>59.8</v>
      </c>
      <c r="H11" s="64">
        <v>61.5</v>
      </c>
      <c r="I11" s="64">
        <v>62.9</v>
      </c>
      <c r="J11" s="64">
        <v>63.8</v>
      </c>
      <c r="K11" s="64">
        <v>64.5</v>
      </c>
      <c r="L11" s="64">
        <v>64.7</v>
      </c>
      <c r="M11" s="64">
        <v>64.599999999999994</v>
      </c>
      <c r="N11" s="64">
        <v>64.2</v>
      </c>
      <c r="O11" s="64">
        <v>63.9</v>
      </c>
      <c r="P11" s="64">
        <v>63.6</v>
      </c>
      <c r="Q11" s="64">
        <v>63.4</v>
      </c>
    </row>
    <row r="12" spans="1:17" ht="15.75" customHeight="1" x14ac:dyDescent="0.2">
      <c r="A12" s="418" t="s">
        <v>141</v>
      </c>
      <c r="B12" s="419"/>
      <c r="C12" s="420"/>
      <c r="D12" s="269">
        <v>244.8</v>
      </c>
      <c r="E12" s="269">
        <v>245.6</v>
      </c>
      <c r="F12" s="269">
        <v>246.2</v>
      </c>
      <c r="G12" s="269">
        <v>246.8</v>
      </c>
      <c r="H12" s="269">
        <v>247.3</v>
      </c>
      <c r="I12" s="269">
        <v>247.7</v>
      </c>
      <c r="J12" s="269">
        <v>248</v>
      </c>
      <c r="K12" s="269">
        <v>248.3</v>
      </c>
      <c r="L12" s="269">
        <v>248.5</v>
      </c>
      <c r="M12" s="269">
        <v>248.6</v>
      </c>
      <c r="N12" s="269">
        <v>248.6</v>
      </c>
      <c r="O12" s="269">
        <v>248.6</v>
      </c>
      <c r="P12" s="269">
        <v>248.6</v>
      </c>
      <c r="Q12" s="269">
        <v>248.5</v>
      </c>
    </row>
    <row r="13" spans="1:17" ht="15.75" customHeight="1" x14ac:dyDescent="0.2">
      <c r="A13" s="416" t="s">
        <v>135</v>
      </c>
      <c r="B13" s="404" t="s">
        <v>136</v>
      </c>
      <c r="C13" s="405"/>
      <c r="D13" s="64">
        <v>38.299999999999997</v>
      </c>
      <c r="E13" s="64">
        <v>39.200000000000003</v>
      </c>
      <c r="F13" s="64">
        <v>39.9</v>
      </c>
      <c r="G13" s="64">
        <v>40.700000000000003</v>
      </c>
      <c r="H13" s="64">
        <v>41.3</v>
      </c>
      <c r="I13" s="64">
        <v>41.8</v>
      </c>
      <c r="J13" s="271">
        <v>42.1</v>
      </c>
      <c r="K13" s="271">
        <v>42.3</v>
      </c>
      <c r="L13" s="271">
        <v>42.2</v>
      </c>
      <c r="M13" s="271">
        <v>42</v>
      </c>
      <c r="N13" s="271">
        <v>41.7</v>
      </c>
      <c r="O13" s="271">
        <v>41.5</v>
      </c>
      <c r="P13" s="271">
        <v>41.2</v>
      </c>
      <c r="Q13" s="271">
        <v>41</v>
      </c>
    </row>
    <row r="14" spans="1:17" ht="15.75" customHeight="1" x14ac:dyDescent="0.2">
      <c r="A14" s="348"/>
      <c r="B14" s="404" t="s">
        <v>137</v>
      </c>
      <c r="C14" s="405"/>
      <c r="D14" s="64">
        <v>132.69999999999999</v>
      </c>
      <c r="E14" s="64">
        <v>131.5</v>
      </c>
      <c r="F14" s="64">
        <v>130.69999999999999</v>
      </c>
      <c r="G14" s="64">
        <v>130.1</v>
      </c>
      <c r="H14" s="64">
        <v>129.69999999999999</v>
      </c>
      <c r="I14" s="64">
        <v>129.4</v>
      </c>
      <c r="J14" s="64">
        <v>129.30000000000001</v>
      </c>
      <c r="K14" s="64">
        <v>129.19999999999999</v>
      </c>
      <c r="L14" s="64">
        <v>129.4</v>
      </c>
      <c r="M14" s="64">
        <v>129.69999999999999</v>
      </c>
      <c r="N14" s="64">
        <v>130.1</v>
      </c>
      <c r="O14" s="64">
        <v>130.19999999999999</v>
      </c>
      <c r="P14" s="64">
        <v>130.1</v>
      </c>
      <c r="Q14" s="64">
        <v>130</v>
      </c>
    </row>
    <row r="15" spans="1:17" ht="15.75" customHeight="1" x14ac:dyDescent="0.2">
      <c r="A15" s="417"/>
      <c r="B15" s="404" t="s">
        <v>138</v>
      </c>
      <c r="C15" s="405"/>
      <c r="D15" s="64">
        <v>73.8</v>
      </c>
      <c r="E15" s="64">
        <v>74.900000000000006</v>
      </c>
      <c r="F15" s="64">
        <v>75.599999999999994</v>
      </c>
      <c r="G15" s="64">
        <v>76</v>
      </c>
      <c r="H15" s="64">
        <v>76.3</v>
      </c>
      <c r="I15" s="64">
        <v>76.400000000000006</v>
      </c>
      <c r="J15" s="64">
        <v>76.599999999999994</v>
      </c>
      <c r="K15" s="64">
        <v>76.7</v>
      </c>
      <c r="L15" s="64">
        <v>76.8</v>
      </c>
      <c r="M15" s="64">
        <v>76.8</v>
      </c>
      <c r="N15" s="64">
        <v>76.8</v>
      </c>
      <c r="O15" s="64">
        <v>76.8</v>
      </c>
      <c r="P15" s="64">
        <v>77.2</v>
      </c>
      <c r="Q15" s="64">
        <v>77.5</v>
      </c>
    </row>
    <row r="16" spans="1:17" ht="15.75" customHeight="1" x14ac:dyDescent="0.2">
      <c r="A16" s="267"/>
      <c r="B16" s="265" t="s">
        <v>139</v>
      </c>
      <c r="C16" s="266"/>
      <c r="D16" s="64">
        <v>84.5</v>
      </c>
      <c r="E16" s="64">
        <v>86.7</v>
      </c>
      <c r="F16" s="64">
        <v>88.4</v>
      </c>
      <c r="G16" s="64">
        <v>89.8</v>
      </c>
      <c r="H16" s="64">
        <v>90.7</v>
      </c>
      <c r="I16" s="64">
        <v>91.4</v>
      </c>
      <c r="J16" s="64">
        <v>91.9</v>
      </c>
      <c r="K16" s="64">
        <v>92.1</v>
      </c>
      <c r="L16" s="64">
        <v>92</v>
      </c>
      <c r="M16" s="64">
        <v>91.6</v>
      </c>
      <c r="N16" s="64">
        <v>91.1</v>
      </c>
      <c r="O16" s="64">
        <v>90.9</v>
      </c>
      <c r="P16" s="64">
        <v>91</v>
      </c>
      <c r="Q16" s="64">
        <v>91.2</v>
      </c>
    </row>
    <row r="18" spans="1:17" ht="26.25" customHeight="1" x14ac:dyDescent="0.2">
      <c r="A18" s="412" t="s">
        <v>143</v>
      </c>
      <c r="B18" s="412"/>
      <c r="C18" s="413"/>
      <c r="D18" s="268">
        <v>2017</v>
      </c>
      <c r="E18" s="268">
        <v>2018</v>
      </c>
      <c r="F18" s="268">
        <v>2019</v>
      </c>
      <c r="G18" s="268">
        <v>2020</v>
      </c>
      <c r="H18" s="268">
        <v>2021</v>
      </c>
      <c r="I18" s="268">
        <v>2022</v>
      </c>
      <c r="J18" s="268">
        <v>2023</v>
      </c>
      <c r="K18" s="268">
        <v>2024</v>
      </c>
      <c r="L18" s="268">
        <v>2025</v>
      </c>
      <c r="M18" s="268">
        <v>2026</v>
      </c>
      <c r="N18" s="268">
        <v>2027</v>
      </c>
      <c r="O18" s="268">
        <v>2028</v>
      </c>
      <c r="P18" s="268">
        <v>2029</v>
      </c>
      <c r="Q18" s="268">
        <v>2030</v>
      </c>
    </row>
    <row r="19" spans="1:17" ht="16.5" customHeight="1" x14ac:dyDescent="0.2">
      <c r="A19" s="408" t="s">
        <v>148</v>
      </c>
      <c r="B19" s="404" t="s">
        <v>147</v>
      </c>
      <c r="C19" s="405"/>
      <c r="D19" s="272">
        <v>5451</v>
      </c>
      <c r="E19" s="272">
        <v>5321</v>
      </c>
      <c r="F19" s="272">
        <v>5183</v>
      </c>
      <c r="G19" s="272">
        <v>5037</v>
      </c>
      <c r="H19" s="272">
        <v>4883</v>
      </c>
      <c r="I19" s="272">
        <v>4731</v>
      </c>
      <c r="J19" s="273">
        <v>4576</v>
      </c>
      <c r="K19" s="273">
        <v>4424</v>
      </c>
      <c r="L19" s="273">
        <v>4286</v>
      </c>
      <c r="M19" s="273">
        <v>4164</v>
      </c>
      <c r="N19" s="273">
        <v>4062</v>
      </c>
      <c r="O19" s="273">
        <v>3979</v>
      </c>
      <c r="P19" s="273">
        <v>3920</v>
      </c>
      <c r="Q19" s="273">
        <v>3875</v>
      </c>
    </row>
    <row r="20" spans="1:17" ht="16.5" customHeight="1" x14ac:dyDescent="0.2">
      <c r="A20" s="409"/>
      <c r="B20" s="404" t="s">
        <v>145</v>
      </c>
      <c r="C20" s="405"/>
      <c r="D20" s="274">
        <v>4929</v>
      </c>
      <c r="E20" s="274">
        <v>4941</v>
      </c>
      <c r="F20" s="274">
        <v>4952</v>
      </c>
      <c r="G20" s="274">
        <v>4958</v>
      </c>
      <c r="H20" s="274">
        <v>4961</v>
      </c>
      <c r="I20" s="274">
        <v>4963</v>
      </c>
      <c r="J20" s="275">
        <v>4963</v>
      </c>
      <c r="K20" s="275">
        <v>4959</v>
      </c>
      <c r="L20" s="275">
        <v>4958</v>
      </c>
      <c r="M20" s="275">
        <v>4959</v>
      </c>
      <c r="N20" s="275">
        <v>4963</v>
      </c>
      <c r="O20" s="275">
        <v>4968</v>
      </c>
      <c r="P20" s="275">
        <v>4981</v>
      </c>
      <c r="Q20" s="275">
        <v>4999</v>
      </c>
    </row>
    <row r="21" spans="1:17" ht="16.5" customHeight="1" x14ac:dyDescent="0.2">
      <c r="A21" s="409"/>
      <c r="B21" s="404" t="s">
        <v>146</v>
      </c>
      <c r="C21" s="405"/>
      <c r="D21" s="274">
        <v>522</v>
      </c>
      <c r="E21" s="274">
        <v>380</v>
      </c>
      <c r="F21" s="274">
        <v>231</v>
      </c>
      <c r="G21" s="274">
        <v>79</v>
      </c>
      <c r="H21" s="274">
        <v>-78</v>
      </c>
      <c r="I21" s="274">
        <v>-232</v>
      </c>
      <c r="J21" s="274">
        <v>-387</v>
      </c>
      <c r="K21" s="274">
        <v>-535</v>
      </c>
      <c r="L21" s="274">
        <v>-672</v>
      </c>
      <c r="M21" s="274">
        <v>-795</v>
      </c>
      <c r="N21" s="274">
        <v>-901</v>
      </c>
      <c r="O21" s="274">
        <v>-989</v>
      </c>
      <c r="P21" s="274">
        <v>-1061</v>
      </c>
      <c r="Q21" s="274">
        <v>-1124</v>
      </c>
    </row>
    <row r="22" spans="1:17" ht="16.5" customHeight="1" x14ac:dyDescent="0.2">
      <c r="A22" s="410" t="s">
        <v>23</v>
      </c>
      <c r="B22" s="404" t="s">
        <v>147</v>
      </c>
      <c r="C22" s="405"/>
      <c r="D22" s="64">
        <v>11.7</v>
      </c>
      <c r="E22" s="64">
        <v>11.4</v>
      </c>
      <c r="F22" s="64">
        <v>11.1</v>
      </c>
      <c r="G22" s="64">
        <v>10.7</v>
      </c>
      <c r="H22" s="64">
        <v>10.4</v>
      </c>
      <c r="I22" s="64">
        <v>10</v>
      </c>
      <c r="J22" s="64">
        <v>9.6999999999999993</v>
      </c>
      <c r="K22" s="64">
        <v>9.4</v>
      </c>
      <c r="L22" s="64">
        <v>9.1</v>
      </c>
      <c r="M22" s="64">
        <v>8.8000000000000007</v>
      </c>
      <c r="N22" s="64">
        <v>8.6</v>
      </c>
      <c r="O22" s="64">
        <v>8.4</v>
      </c>
      <c r="P22" s="64">
        <v>8.3000000000000007</v>
      </c>
      <c r="Q22" s="64">
        <v>8.1999999999999993</v>
      </c>
    </row>
    <row r="23" spans="1:17" ht="16.5" customHeight="1" x14ac:dyDescent="0.2">
      <c r="A23" s="410"/>
      <c r="B23" s="406" t="s">
        <v>145</v>
      </c>
      <c r="C23" s="407"/>
      <c r="D23" s="64">
        <v>10.6</v>
      </c>
      <c r="E23" s="64">
        <v>10.6</v>
      </c>
      <c r="F23" s="64">
        <v>10.6</v>
      </c>
      <c r="G23" s="64">
        <v>10.6</v>
      </c>
      <c r="H23" s="64">
        <v>10.6</v>
      </c>
      <c r="I23" s="64">
        <v>10.5</v>
      </c>
      <c r="J23" s="64">
        <v>10.5</v>
      </c>
      <c r="K23" s="64">
        <v>10.5</v>
      </c>
      <c r="L23" s="64">
        <v>10.5</v>
      </c>
      <c r="M23" s="64">
        <v>10.5</v>
      </c>
      <c r="N23" s="64">
        <v>10.5</v>
      </c>
      <c r="O23" s="64">
        <v>10.5</v>
      </c>
      <c r="P23" s="64">
        <v>10.5</v>
      </c>
      <c r="Q23" s="64">
        <v>10.6</v>
      </c>
    </row>
    <row r="24" spans="1:17" ht="16.5" customHeight="1" x14ac:dyDescent="0.2">
      <c r="A24" s="411"/>
      <c r="B24" s="406" t="s">
        <v>146</v>
      </c>
      <c r="C24" s="407"/>
      <c r="D24" s="269">
        <v>1.1000000000000001</v>
      </c>
      <c r="E24" s="269">
        <v>0.8</v>
      </c>
      <c r="F24" s="269">
        <v>0.5</v>
      </c>
      <c r="G24" s="269">
        <v>0.2</v>
      </c>
      <c r="H24" s="269">
        <v>-0.2</v>
      </c>
      <c r="I24" s="269">
        <v>-0.5</v>
      </c>
      <c r="J24" s="269">
        <v>-0.8</v>
      </c>
      <c r="K24" s="269">
        <v>-1.1000000000000001</v>
      </c>
      <c r="L24" s="269">
        <v>-1.4</v>
      </c>
      <c r="M24" s="269">
        <v>-1.7</v>
      </c>
      <c r="N24" s="269">
        <v>-1.9</v>
      </c>
      <c r="O24" s="269">
        <v>-2.1</v>
      </c>
      <c r="P24" s="269">
        <v>-2.2000000000000002</v>
      </c>
      <c r="Q24" s="269">
        <v>-2.4</v>
      </c>
    </row>
    <row r="26" spans="1:17" ht="26.25" customHeight="1" x14ac:dyDescent="0.2">
      <c r="A26" s="412" t="s">
        <v>149</v>
      </c>
      <c r="B26" s="412"/>
      <c r="C26" s="413"/>
      <c r="D26" s="268">
        <v>2017</v>
      </c>
      <c r="E26" s="268">
        <v>2018</v>
      </c>
      <c r="F26" s="268">
        <v>2019</v>
      </c>
      <c r="G26" s="268">
        <v>2020</v>
      </c>
      <c r="H26" s="268">
        <v>2021</v>
      </c>
      <c r="I26" s="268">
        <v>2022</v>
      </c>
      <c r="J26" s="268">
        <v>2023</v>
      </c>
      <c r="K26" s="268">
        <v>2024</v>
      </c>
      <c r="L26" s="268">
        <v>2025</v>
      </c>
      <c r="M26" s="268">
        <v>2026</v>
      </c>
      <c r="N26" s="268">
        <v>2027</v>
      </c>
      <c r="O26" s="268">
        <v>2028</v>
      </c>
      <c r="P26" s="268">
        <v>2029</v>
      </c>
      <c r="Q26" s="268">
        <v>2030</v>
      </c>
    </row>
    <row r="27" spans="1:17" ht="16.5" customHeight="1" x14ac:dyDescent="0.2">
      <c r="A27" s="415" t="s">
        <v>150</v>
      </c>
      <c r="B27" s="404" t="s">
        <v>25</v>
      </c>
      <c r="C27" s="405"/>
      <c r="D27" s="272">
        <v>5246</v>
      </c>
      <c r="E27" s="272">
        <v>5191</v>
      </c>
      <c r="F27" s="272">
        <v>5136</v>
      </c>
      <c r="G27" s="272">
        <v>5090</v>
      </c>
      <c r="H27" s="272">
        <v>5031</v>
      </c>
      <c r="I27" s="272">
        <v>4973</v>
      </c>
      <c r="J27" s="273">
        <v>4899</v>
      </c>
      <c r="K27" s="273">
        <v>4830</v>
      </c>
      <c r="L27" s="273">
        <v>4770</v>
      </c>
      <c r="M27" s="273">
        <v>4719</v>
      </c>
      <c r="N27" s="273">
        <v>4680</v>
      </c>
      <c r="O27" s="273">
        <v>4634</v>
      </c>
      <c r="P27" s="273">
        <v>4585</v>
      </c>
      <c r="Q27" s="273">
        <v>4541</v>
      </c>
    </row>
    <row r="28" spans="1:17" ht="16.5" customHeight="1" x14ac:dyDescent="0.2">
      <c r="A28" s="414"/>
      <c r="B28" s="404" t="s">
        <v>152</v>
      </c>
      <c r="C28" s="405"/>
      <c r="D28" s="274">
        <v>324</v>
      </c>
      <c r="E28" s="274">
        <v>333</v>
      </c>
      <c r="F28" s="274">
        <v>343</v>
      </c>
      <c r="G28" s="274">
        <v>353</v>
      </c>
      <c r="H28" s="274">
        <v>364</v>
      </c>
      <c r="I28" s="274">
        <v>374</v>
      </c>
      <c r="J28" s="275">
        <v>384</v>
      </c>
      <c r="K28" s="275">
        <v>394</v>
      </c>
      <c r="L28" s="275">
        <v>405</v>
      </c>
      <c r="M28" s="275">
        <v>415</v>
      </c>
      <c r="N28" s="275">
        <v>423</v>
      </c>
      <c r="O28" s="275">
        <v>434</v>
      </c>
      <c r="P28" s="275">
        <v>444</v>
      </c>
      <c r="Q28" s="275">
        <v>452</v>
      </c>
    </row>
    <row r="29" spans="1:17" ht="16.5" customHeight="1" x14ac:dyDescent="0.2">
      <c r="A29" s="414" t="s">
        <v>151</v>
      </c>
      <c r="B29" s="404" t="s">
        <v>25</v>
      </c>
      <c r="C29" s="405"/>
      <c r="D29" s="274">
        <v>4191</v>
      </c>
      <c r="E29" s="274">
        <v>4144</v>
      </c>
      <c r="F29" s="274">
        <v>4098</v>
      </c>
      <c r="G29" s="274">
        <v>4050</v>
      </c>
      <c r="H29" s="274">
        <v>3994</v>
      </c>
      <c r="I29" s="274">
        <v>3938</v>
      </c>
      <c r="J29" s="274">
        <v>3882</v>
      </c>
      <c r="K29" s="274">
        <v>3826</v>
      </c>
      <c r="L29" s="274">
        <v>3769</v>
      </c>
      <c r="M29" s="274">
        <v>3726</v>
      </c>
      <c r="N29" s="274">
        <v>3684</v>
      </c>
      <c r="O29" s="274">
        <v>3641</v>
      </c>
      <c r="P29" s="274">
        <v>3597</v>
      </c>
      <c r="Q29" s="274">
        <v>3555</v>
      </c>
    </row>
    <row r="30" spans="1:17" ht="16.5" customHeight="1" x14ac:dyDescent="0.2">
      <c r="A30" s="414"/>
      <c r="B30" s="404" t="s">
        <v>152</v>
      </c>
      <c r="C30" s="405"/>
      <c r="D30" s="274">
        <v>382</v>
      </c>
      <c r="E30" s="274">
        <v>382</v>
      </c>
      <c r="F30" s="274">
        <v>382</v>
      </c>
      <c r="G30" s="274">
        <v>382</v>
      </c>
      <c r="H30" s="274">
        <v>382</v>
      </c>
      <c r="I30" s="274">
        <v>382</v>
      </c>
      <c r="J30" s="274">
        <v>382</v>
      </c>
      <c r="K30" s="274">
        <v>382</v>
      </c>
      <c r="L30" s="274">
        <v>382</v>
      </c>
      <c r="M30" s="274">
        <v>382</v>
      </c>
      <c r="N30" s="274">
        <v>382</v>
      </c>
      <c r="O30" s="274">
        <v>382</v>
      </c>
      <c r="P30" s="274">
        <v>382</v>
      </c>
      <c r="Q30" s="274">
        <v>382</v>
      </c>
    </row>
    <row r="31" spans="1:17" ht="16.5" customHeight="1" x14ac:dyDescent="0.2">
      <c r="A31" s="410" t="s">
        <v>97</v>
      </c>
      <c r="B31" s="404" t="s">
        <v>25</v>
      </c>
      <c r="C31" s="405"/>
      <c r="D31" s="274">
        <v>1055</v>
      </c>
      <c r="E31" s="274">
        <v>1047</v>
      </c>
      <c r="F31" s="274">
        <v>1038</v>
      </c>
      <c r="G31" s="274">
        <v>1040</v>
      </c>
      <c r="H31" s="274">
        <v>1037</v>
      </c>
      <c r="I31" s="274">
        <v>1035</v>
      </c>
      <c r="J31" s="274">
        <v>1017</v>
      </c>
      <c r="K31" s="274">
        <v>1004</v>
      </c>
      <c r="L31" s="274">
        <v>1001</v>
      </c>
      <c r="M31" s="274">
        <v>993</v>
      </c>
      <c r="N31" s="274">
        <v>996</v>
      </c>
      <c r="O31" s="274">
        <v>993</v>
      </c>
      <c r="P31" s="274">
        <v>988</v>
      </c>
      <c r="Q31" s="274">
        <v>986</v>
      </c>
    </row>
    <row r="32" spans="1:17" ht="16.5" customHeight="1" x14ac:dyDescent="0.2">
      <c r="A32" s="411"/>
      <c r="B32" s="404" t="s">
        <v>23</v>
      </c>
      <c r="C32" s="405"/>
      <c r="D32" s="269">
        <v>2.2999999999999998</v>
      </c>
      <c r="E32" s="269">
        <v>2.2000000000000002</v>
      </c>
      <c r="F32" s="269">
        <v>2.2000000000000002</v>
      </c>
      <c r="G32" s="269">
        <v>2.2000000000000002</v>
      </c>
      <c r="H32" s="269">
        <v>2.2000000000000002</v>
      </c>
      <c r="I32" s="269">
        <v>2.2000000000000002</v>
      </c>
      <c r="J32" s="269">
        <v>2.2000000000000002</v>
      </c>
      <c r="K32" s="269">
        <v>2.1</v>
      </c>
      <c r="L32" s="269">
        <v>2.1</v>
      </c>
      <c r="M32" s="269">
        <v>2.1</v>
      </c>
      <c r="N32" s="269">
        <v>2.1</v>
      </c>
      <c r="O32" s="269">
        <v>2.1</v>
      </c>
      <c r="P32" s="269">
        <v>2.1</v>
      </c>
      <c r="Q32" s="269">
        <v>2.1</v>
      </c>
    </row>
    <row r="34" spans="1:22" ht="63.75" customHeight="1" x14ac:dyDescent="0.2">
      <c r="A34" s="403" t="s">
        <v>142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277"/>
      <c r="S34" s="277"/>
      <c r="T34" s="277"/>
      <c r="U34" s="277"/>
      <c r="V34" s="277"/>
    </row>
    <row r="35" spans="1:22" x14ac:dyDescent="0.2"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</row>
    <row r="36" spans="1:22" x14ac:dyDescent="0.2"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</row>
  </sheetData>
  <mergeCells count="36">
    <mergeCell ref="A12:C12"/>
    <mergeCell ref="A1:C1"/>
    <mergeCell ref="A2:C2"/>
    <mergeCell ref="A3:A5"/>
    <mergeCell ref="B3:C3"/>
    <mergeCell ref="B4:C4"/>
    <mergeCell ref="B5:C5"/>
    <mergeCell ref="A7:C7"/>
    <mergeCell ref="A8:A10"/>
    <mergeCell ref="B8:C8"/>
    <mergeCell ref="B9:C9"/>
    <mergeCell ref="B10:C10"/>
    <mergeCell ref="B21:C21"/>
    <mergeCell ref="B22:C22"/>
    <mergeCell ref="B27:C27"/>
    <mergeCell ref="A13:A15"/>
    <mergeCell ref="B13:C13"/>
    <mergeCell ref="B14:C14"/>
    <mergeCell ref="B15:C15"/>
    <mergeCell ref="A18:C18"/>
    <mergeCell ref="A34:Q34"/>
    <mergeCell ref="B19:C19"/>
    <mergeCell ref="B23:C23"/>
    <mergeCell ref="A19:A21"/>
    <mergeCell ref="A22:A24"/>
    <mergeCell ref="A26:C26"/>
    <mergeCell ref="B28:C28"/>
    <mergeCell ref="B29:C29"/>
    <mergeCell ref="A29:A30"/>
    <mergeCell ref="A27:A28"/>
    <mergeCell ref="B30:C30"/>
    <mergeCell ref="B31:C31"/>
    <mergeCell ref="B32:C32"/>
    <mergeCell ref="B24:C24"/>
    <mergeCell ref="A31:A32"/>
    <mergeCell ref="B20:C20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>
    <oddFooter>&amp;L&amp;"Arial,Kursywa"&amp;8Opracowanie: Referat Badań i Analiz Społeczno-Gospodarczych, Wydział Polityki Gospodarczej, UMG&amp;C&amp;"Arial,Kursywa"&amp;8"GDAŃSK W LICZBACH - DEMOGRAFIA"&amp;R&amp;"Arial,Kursywa"&amp;8www.gdansk.pl/gdanskwliczbach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Grafika_wykresy</vt:lpstr>
      <vt:lpstr>Demografia 2000-2016</vt:lpstr>
      <vt:lpstr>Prognoza 2017-2030</vt:lpstr>
      <vt:lpstr>'Demografia 2000-2016'!Obszar_wydruku</vt:lpstr>
      <vt:lpstr>Grafika_wykresy!Obszar_wydruku</vt:lpstr>
      <vt:lpstr>'Demografia 2000-2016'!Tytuły_wydruku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Hrynkiewicz Marcin</dc:creator>
  <cp:lastModifiedBy>Hrynkiewicz Marcin</cp:lastModifiedBy>
  <cp:lastPrinted>2017-11-16T11:09:16Z</cp:lastPrinted>
  <dcterms:created xsi:type="dcterms:W3CDTF">2007-01-05T13:21:26Z</dcterms:created>
  <dcterms:modified xsi:type="dcterms:W3CDTF">2018-02-20T12:17:25Z</dcterms:modified>
</cp:coreProperties>
</file>